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12" tabRatio="500" activeTab="0"/>
  </bookViews>
  <sheets>
    <sheet name="Kormányzati fő összesítő" sheetId="1" r:id="rId1"/>
    <sheet name="841133_011220" sheetId="2" state="hidden" r:id="rId2"/>
    <sheet name="adók 2014-2021" sheetId="3" r:id="rId3"/>
    <sheet name="ÁT 2017-2022" sheetId="4" r:id="rId4"/>
    <sheet name="841112_011130" sheetId="5" r:id="rId5"/>
    <sheet name="680001_013350" sheetId="6" r:id="rId6"/>
    <sheet name="680002_013350" sheetId="7" r:id="rId7"/>
    <sheet name="841901_018010" sheetId="8" r:id="rId8"/>
    <sheet name="841907_018030" sheetId="9" r:id="rId9"/>
    <sheet name="841317_047410" sheetId="10" state="hidden" r:id="rId10"/>
    <sheet name="370000_052020" sheetId="11" r:id="rId11"/>
    <sheet name="999000_056010" sheetId="12" r:id="rId12"/>
    <sheet name="999000_062020" sheetId="13" r:id="rId13"/>
    <sheet name="841403_066020" sheetId="14" r:id="rId14"/>
    <sheet name="862101_072111" sheetId="15" r:id="rId15"/>
    <sheet name="869041_074031" sheetId="16" r:id="rId16"/>
    <sheet name="932911_081061" sheetId="17" state="hidden" r:id="rId17"/>
    <sheet name="910502_082092" sheetId="18" state="hidden" r:id="rId18"/>
    <sheet name="Munka1" sheetId="19" state="hidden" r:id="rId19"/>
    <sheet name="889942_106020" sheetId="20" r:id="rId20"/>
    <sheet name="882129_107060" sheetId="21" r:id="rId21"/>
    <sheet name="999000_900020" sheetId="22" r:id="rId22"/>
  </sheets>
  <definedNames>
    <definedName name="_xlnm.Print_Area" localSheetId="4">'841112_011130'!$A$1:$F$70</definedName>
    <definedName name="_xlnm.Print_Area" localSheetId="7">'841901_018010'!$A$1:$F$57</definedName>
    <definedName name="_xlnm.Print_Area" localSheetId="8">'841907_018030'!$A$1:$F$55</definedName>
    <definedName name="_xlnm.Print_Area" localSheetId="14">'862101_072111'!$A$1:$E$55</definedName>
    <definedName name="_xlnm.Print_Area" localSheetId="15">'869041_074031'!$A$1:$E$55</definedName>
    <definedName name="_xlnm.Print_Area" localSheetId="21">'999000_900020'!$A$1:$E$66</definedName>
    <definedName name="_xlnm.Print_Area" localSheetId="2">'adók 2014-2021'!$A$1:$J$12</definedName>
    <definedName name="_xlnm.Print_Area" localSheetId="3">'ÁT 2017-2022'!$A$1:$L$62</definedName>
    <definedName name="_xlnm.Print_Area" localSheetId="0">'Kormányzati fő összesítő'!$A$1:$I$68</definedName>
  </definedNames>
  <calcPr fullCalcOnLoad="1"/>
</workbook>
</file>

<file path=xl/sharedStrings.xml><?xml version="1.0" encoding="utf-8"?>
<sst xmlns="http://schemas.openxmlformats.org/spreadsheetml/2006/main" count="2024" uniqueCount="331">
  <si>
    <t>2020. TERV</t>
  </si>
  <si>
    <t>Önkorm. és önk.hiv.jogalkotó és áll.ig. tev.</t>
  </si>
  <si>
    <t>Az önkormányzati vagyonnal való gazdálkodással kapcsolatos feladatok</t>
  </si>
  <si>
    <t>Önkormányzati elszámolások</t>
  </si>
  <si>
    <t xml:space="preserve">Város és községgazdálkodás </t>
  </si>
  <si>
    <t>Háziorvosi alapellátás</t>
  </si>
  <si>
    <t>Család és nővédelmi eü. gondozás</t>
  </si>
  <si>
    <t xml:space="preserve">Lakásfenntart. lakhatással kapcs.ellátások </t>
  </si>
  <si>
    <t>Támogatási célú finanszírozási műveletek</t>
  </si>
  <si>
    <t>Adóbevétel</t>
  </si>
  <si>
    <t>Ár- és belvízvédelemmel összefüggő tev.</t>
  </si>
  <si>
    <t>Szennyvízkezelés</t>
  </si>
  <si>
    <t>Közművelődés-hagyományos közösségi kulturális értékek gondozása</t>
  </si>
  <si>
    <t>A</t>
  </si>
  <si>
    <t>B</t>
  </si>
  <si>
    <t>C</t>
  </si>
  <si>
    <t>Fejlesztési bevételek</t>
  </si>
  <si>
    <t>Telekértékesítés</t>
  </si>
  <si>
    <t>Felhalm. Kölcsön törl.</t>
  </si>
  <si>
    <t>Lakásvásárlás törl. (Gagarin)</t>
  </si>
  <si>
    <t>Csatorna hozz. átvett pe.</t>
  </si>
  <si>
    <t xml:space="preserve"> Lakásalap</t>
  </si>
  <si>
    <t>Környezetvédelmi Alap</t>
  </si>
  <si>
    <t>Összesen:</t>
  </si>
  <si>
    <t>Müködési bevételek:</t>
  </si>
  <si>
    <t>ÁT feladatfinanszírozás</t>
  </si>
  <si>
    <t>MÁV terület gondozás</t>
  </si>
  <si>
    <t>Építményadó</t>
  </si>
  <si>
    <t>Telekadó</t>
  </si>
  <si>
    <t>Msz. komm. Adója</t>
  </si>
  <si>
    <t xml:space="preserve">Idegenforg adó tartózk. után  </t>
  </si>
  <si>
    <t xml:space="preserve">Idegenforg adó épület után  </t>
  </si>
  <si>
    <t>Iparűzési adó</t>
  </si>
  <si>
    <t>Pótlék, bírság</t>
  </si>
  <si>
    <t>Gépjárműadó</t>
  </si>
  <si>
    <t>Talajterhelés</t>
  </si>
  <si>
    <t>Továbbszámlázott telefon</t>
  </si>
  <si>
    <t>Kamatbevétel</t>
  </si>
  <si>
    <t>Egyéb bevétel</t>
  </si>
  <si>
    <t>KÖH működtetés visszatérítése</t>
  </si>
  <si>
    <t>Nem lakóingtlan bérbeadása</t>
  </si>
  <si>
    <t>TB támogatás (Védőnői sz.)</t>
  </si>
  <si>
    <t>TB Támogatás (háziorvos)</t>
  </si>
  <si>
    <t>Teleprend.eszközök felülvizsg.</t>
  </si>
  <si>
    <t>Pénzmaradvány</t>
  </si>
  <si>
    <t>Önkormányzati bevtelek összesen:</t>
  </si>
  <si>
    <t>2017. évi költségvetés bevételek</t>
  </si>
  <si>
    <t>o11220</t>
  </si>
  <si>
    <t>Adó - vám és jövedéki igazgatás</t>
  </si>
  <si>
    <t>o9111</t>
  </si>
  <si>
    <t>Helyi önkormányzatok működésének általános támogatása</t>
  </si>
  <si>
    <t>o9112</t>
  </si>
  <si>
    <t>Települési önkormányzatok egyes köznevelési feladatainak támogatása</t>
  </si>
  <si>
    <t>o9113</t>
  </si>
  <si>
    <t>Települési önkormányzatok szociális, gyermekjóléti  és gyermekétkeztetési feladatainak támogatása</t>
  </si>
  <si>
    <t>o9114</t>
  </si>
  <si>
    <t>Települési önkormányzatok kulturális feladatainak támogatása</t>
  </si>
  <si>
    <t>o9115</t>
  </si>
  <si>
    <t>Működési célú költségvetési támogatások és kiegészítő támogatások</t>
  </si>
  <si>
    <t>o9116</t>
  </si>
  <si>
    <t>Elszámolásból származó bevételek</t>
  </si>
  <si>
    <t>07</t>
  </si>
  <si>
    <t xml:space="preserve">Önkormányzatok működési támogatásai </t>
  </si>
  <si>
    <t>o912</t>
  </si>
  <si>
    <t>Elvonások és befizetések bevételei</t>
  </si>
  <si>
    <t>o91611</t>
  </si>
  <si>
    <t>Mük célú támogatás központi költségvetési szervől</t>
  </si>
  <si>
    <t>o91614</t>
  </si>
  <si>
    <t>társadalombiztosítás pénzügyi alapjai</t>
  </si>
  <si>
    <t>o91616</t>
  </si>
  <si>
    <t>helyi önkormányzatok és költségvetési szerveik</t>
  </si>
  <si>
    <t>o9161</t>
  </si>
  <si>
    <t>társulások és költségvetési szerveik</t>
  </si>
  <si>
    <t>térségi fejlesztési tanácsok és költségvetési szerveik</t>
  </si>
  <si>
    <t xml:space="preserve">Működési célú támogatások államháztartáson belülről </t>
  </si>
  <si>
    <t>o934111</t>
  </si>
  <si>
    <t xml:space="preserve">építményadó </t>
  </si>
  <si>
    <t>o934113</t>
  </si>
  <si>
    <t xml:space="preserve">épület után fizetett idegenforgalmi adó </t>
  </si>
  <si>
    <t>o934114</t>
  </si>
  <si>
    <t>magánszemélyek kommunális adója</t>
  </si>
  <si>
    <t xml:space="preserve">Adó bevétel  </t>
  </si>
  <si>
    <t>o934112</t>
  </si>
  <si>
    <t>telekadó</t>
  </si>
  <si>
    <t>átvezetése</t>
  </si>
  <si>
    <t>o9351121</t>
  </si>
  <si>
    <t>állandó jeleggel végzett iparűzési tevékenység után fizetett helyi iparűzési adó</t>
  </si>
  <si>
    <t>a 841112 szakfeladatra</t>
  </si>
  <si>
    <t>o9354121</t>
  </si>
  <si>
    <t xml:space="preserve">Gépjárműadók </t>
  </si>
  <si>
    <t>o9355121</t>
  </si>
  <si>
    <t xml:space="preserve">tartózkodás után fizetett idegenforgalmi adó </t>
  </si>
  <si>
    <t>o9355131</t>
  </si>
  <si>
    <t>talajterhelési díj</t>
  </si>
  <si>
    <t xml:space="preserve">Önkormányzati adók </t>
  </si>
  <si>
    <t>o936128</t>
  </si>
  <si>
    <t>Adópótlék, bírság</t>
  </si>
  <si>
    <t>o9362114</t>
  </si>
  <si>
    <t xml:space="preserve">Egyéb közhatalmi bevételek </t>
  </si>
  <si>
    <t>Közhatalmi bevételek összesen</t>
  </si>
  <si>
    <t>o940212</t>
  </si>
  <si>
    <t>Bérleti díj bevétele</t>
  </si>
  <si>
    <t>o940214</t>
  </si>
  <si>
    <t>Egyéb szolgáltatás bevétele</t>
  </si>
  <si>
    <t>o940612</t>
  </si>
  <si>
    <t>Kiszámlázott általános forgalmi adó</t>
  </si>
  <si>
    <t>o94081</t>
  </si>
  <si>
    <t>Kamatbevételek áht.kívülről</t>
  </si>
  <si>
    <t>o94111</t>
  </si>
  <si>
    <t xml:space="preserve">Egyéb működési bevételek </t>
  </si>
  <si>
    <t>Egyéb működési bevételek összesen</t>
  </si>
  <si>
    <t>o965..</t>
  </si>
  <si>
    <t>Mük.c.pe.átvétel nonprofit gazdasági társaságok</t>
  </si>
  <si>
    <t>egyéb civil szervezetek</t>
  </si>
  <si>
    <t>háztartások</t>
  </si>
  <si>
    <t>egyéb vállalkozások</t>
  </si>
  <si>
    <t xml:space="preserve">Működési célú átvett pénzeszközök </t>
  </si>
  <si>
    <t>Működési bevételek összesen</t>
  </si>
  <si>
    <t>o921</t>
  </si>
  <si>
    <t>Felhalmozási célú önkormányzati támogatások</t>
  </si>
  <si>
    <t>o9251</t>
  </si>
  <si>
    <t>Egyéb felhalm. célú tám.bevételei áht.belülről fej.kez.ei.</t>
  </si>
  <si>
    <t xml:space="preserve">Felhalmozási célú támogatások államháztartáson belülről </t>
  </si>
  <si>
    <t>o952121</t>
  </si>
  <si>
    <t>o952122</t>
  </si>
  <si>
    <t>Egyéb földterület értékesítés</t>
  </si>
  <si>
    <t>o9521..</t>
  </si>
  <si>
    <t>Egyéb tárgyi eszközök értékesítése</t>
  </si>
  <si>
    <t xml:space="preserve">Felhalmozási bevételek </t>
  </si>
  <si>
    <t>o97413</t>
  </si>
  <si>
    <t>Felhalm.sélú visszatér.tám., kölcsönök visszatér.háztartásoktól</t>
  </si>
  <si>
    <t>Egyéb felhalmozási célú átvett pénzeszközök nonprofit szerv</t>
  </si>
  <si>
    <t>Egyéb vállalkozások</t>
  </si>
  <si>
    <t xml:space="preserve">Felhalmozási célú átvett pénzeszközök </t>
  </si>
  <si>
    <t>Felhalmozási bevétele összesen</t>
  </si>
  <si>
    <t>o9816</t>
  </si>
  <si>
    <t>Pénzmaradvány igénybevétel</t>
  </si>
  <si>
    <t xml:space="preserve">Költségvetési bevételek </t>
  </si>
  <si>
    <t>Msz. Kommunális adója</t>
  </si>
  <si>
    <t xml:space="preserve">Idegenforg adó tartózkodás után  </t>
  </si>
  <si>
    <t>2.sz.mell.</t>
  </si>
  <si>
    <t>Megnevezés</t>
  </si>
  <si>
    <t>I.</t>
  </si>
  <si>
    <t>Helyi önkorm.műk. támogatása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</si>
  <si>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</si>
  <si>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</si>
  <si>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</si>
  <si>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</si>
  <si>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</si>
  <si>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</si>
  <si>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</si>
  <si>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</si>
  <si>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</si>
  <si>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Összesen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</si>
  <si>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</si>
  <si>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</si>
  <si>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</si>
  <si>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</si>
  <si>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</si>
  <si>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</si>
  <si>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</si>
  <si>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</si>
  <si>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</si>
  <si>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</si>
  <si>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</si>
  <si>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I.6.</t>
  </si>
  <si>
    <t>polgármesterek illetmény támogatása</t>
  </si>
  <si>
    <t>II.</t>
  </si>
  <si>
    <t>Települési önkorm. egyes köznevelési fel.tám.</t>
  </si>
  <si>
    <t>1.</t>
  </si>
  <si>
    <t>Óvoda bértámogatás 8/12</t>
  </si>
  <si>
    <t>Óvoda bértámogatás 4/12</t>
  </si>
  <si>
    <t>2.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</si>
  <si>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</si>
  <si>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</si>
  <si>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</si>
  <si>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</si>
  <si>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</si>
  <si>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</si>
  <si>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3.</t>
  </si>
  <si>
    <t>Egyes szoc.alapellátások tám.</t>
  </si>
  <si>
    <t>c.</t>
  </si>
  <si>
    <t>Szociális étkeztetés</t>
  </si>
  <si>
    <t>e.</t>
  </si>
  <si>
    <t>Tanyagondnoki szolgáltatás</t>
  </si>
  <si>
    <t>m</t>
  </si>
  <si>
    <t>Kistelepülések szoc.felad.tám.</t>
  </si>
  <si>
    <t>Szoc. és gyerekjóléti szolg. összesen:</t>
  </si>
  <si>
    <t>5.</t>
  </si>
  <si>
    <t>Gyermekétkeztetés támogatása</t>
  </si>
  <si>
    <t>dolgozók bértámogatása</t>
  </si>
  <si>
    <t>gyermekétkeztetés üzemeltetés tám.</t>
  </si>
  <si>
    <t>rászorulók nyári étkeztetése</t>
  </si>
  <si>
    <t>gyermekétkeztetés támogatás össz.</t>
  </si>
  <si>
    <t>Államkincstár által közöl támogatás össz.</t>
  </si>
  <si>
    <t>Könyvtári támogatás</t>
  </si>
  <si>
    <t>Állami támogatás összesen:</t>
  </si>
  <si>
    <t>Ft-ban</t>
  </si>
  <si>
    <t>2020. évi költségvetés bevételek</t>
  </si>
  <si>
    <t>o11130</t>
  </si>
  <si>
    <t>o940213</t>
  </si>
  <si>
    <t>Úthasználat, útdíj</t>
  </si>
  <si>
    <t>o940312</t>
  </si>
  <si>
    <t>Közvetített szolgáltatás</t>
  </si>
  <si>
    <t>o9408</t>
  </si>
  <si>
    <t>Kamatbevétel, árfolyamnyereség, útdíj</t>
  </si>
  <si>
    <t>o9409</t>
  </si>
  <si>
    <t>Más egyéb pénzügyi bevételek bevételei</t>
  </si>
  <si>
    <t>o94</t>
  </si>
  <si>
    <t xml:space="preserve">Működési bevétel </t>
  </si>
  <si>
    <t>o9411199</t>
  </si>
  <si>
    <t>egyéb bev.</t>
  </si>
  <si>
    <t>o940611</t>
  </si>
  <si>
    <t>Kiszámlázott ÁFA</t>
  </si>
  <si>
    <t>o95313</t>
  </si>
  <si>
    <t>Jármű értékesítés</t>
  </si>
  <si>
    <t>o965142</t>
  </si>
  <si>
    <t>Átvett pénzeszköz</t>
  </si>
  <si>
    <t>Átvett pénzeszköz gazdasági társaságtól</t>
  </si>
  <si>
    <t>Nonprofit szerv. Átvett pénzeszköz</t>
  </si>
  <si>
    <t>Műk célú átvett pénzeszköz</t>
  </si>
  <si>
    <t>Felhalm.célú visszatér.tám., kölcsönök visszatér.háztartásoktól</t>
  </si>
  <si>
    <t>Műk.</t>
  </si>
  <si>
    <t>lak.alap</t>
  </si>
  <si>
    <t>Körny.alap</t>
  </si>
  <si>
    <t>O13350</t>
  </si>
  <si>
    <t xml:space="preserve">o9404 </t>
  </si>
  <si>
    <t>Tulajdonosi bevétel</t>
  </si>
  <si>
    <t>o18010</t>
  </si>
  <si>
    <t xml:space="preserve">Egyéb tárgyi eszközök értékesítése </t>
  </si>
  <si>
    <t>Felhalm.áfa</t>
  </si>
  <si>
    <t>o98141</t>
  </si>
  <si>
    <t>Megelőlegezés</t>
  </si>
  <si>
    <t>O47410</t>
  </si>
  <si>
    <t>Ár- és belvízvédelemmel összefüggő tevékenységek</t>
  </si>
  <si>
    <t>állandó jeleggel végzett iparűzési tev után fizetett helyi iparűzési adó</t>
  </si>
  <si>
    <t>Perköltség, egyéb bev.</t>
  </si>
  <si>
    <t>o66020</t>
  </si>
  <si>
    <t>Kártérítés</t>
  </si>
  <si>
    <t>o97533</t>
  </si>
  <si>
    <t>Felhalm.célú átvett pénzeszköz háztartásoktól</t>
  </si>
  <si>
    <t>o975</t>
  </si>
  <si>
    <t>o74031</t>
  </si>
  <si>
    <t>Mük.c.visszatérítendő támogatások nonprofit gazdasági társaságok</t>
  </si>
  <si>
    <t>Önkormányzatok funkcióra nem sorolható bevételei államháztartáson kívülről</t>
  </si>
  <si>
    <t>Bér kerekítési különbözet</t>
  </si>
  <si>
    <t>Településfejlesztési projektek és támogatásuk</t>
  </si>
  <si>
    <t>Az önkormányzati vagyonnal való gazdálkodással kapcsolatos feladatok Lakóingatlan bérbeadás</t>
  </si>
  <si>
    <t>Lankóingatlan bérleti díja</t>
  </si>
  <si>
    <t>Lakóingatlan bérbeadás</t>
  </si>
  <si>
    <t>2020 módosítás</t>
  </si>
  <si>
    <t>Komplex környezetvédelmi programok támogatása</t>
  </si>
  <si>
    <t>egyéb fejezeti kezelésű előirányzattól</t>
  </si>
  <si>
    <t>Szabadidős park, fürdő és strandszolgáltatás</t>
  </si>
  <si>
    <t>2019. évi mobilitási hét</t>
  </si>
  <si>
    <t>2020. II. módosítás</t>
  </si>
  <si>
    <t>Felhalm.célú átvett pe. háztartásoktól</t>
  </si>
  <si>
    <t>,</t>
  </si>
  <si>
    <t>2020. III.név Teljesítés</t>
  </si>
  <si>
    <t xml:space="preserve">Egyéb bírság bevételek </t>
  </si>
  <si>
    <t>2020. évi lakossági víz és csatorna támogatás</t>
  </si>
  <si>
    <t>2020 végleges</t>
  </si>
  <si>
    <t>2021 Terv</t>
  </si>
  <si>
    <t>Települési önkormányzatok szociális, gyermekjóléti  feladatainak támogatása</t>
  </si>
  <si>
    <t>Települési önkormányzatok gyermekétkeztetési  feladatainak támogatása</t>
  </si>
  <si>
    <t xml:space="preserve">2021 Terv </t>
  </si>
  <si>
    <t>Közműfejlesztési hozzájárulás</t>
  </si>
  <si>
    <t>MÁV  zöldterület rendezés 157200*12</t>
  </si>
  <si>
    <t>Önkormányzati bevételek 2021.</t>
  </si>
  <si>
    <t>2021. évi költségvetés bevételek</t>
  </si>
  <si>
    <t>o94023</t>
  </si>
  <si>
    <t>Szolgáltatások ellenérétke</t>
  </si>
  <si>
    <t>Szakfeladat</t>
  </si>
  <si>
    <t>Cofog</t>
  </si>
  <si>
    <t>011130</t>
  </si>
  <si>
    <t>013350</t>
  </si>
  <si>
    <t>018010</t>
  </si>
  <si>
    <t>066020</t>
  </si>
  <si>
    <t>072111</t>
  </si>
  <si>
    <t>074031</t>
  </si>
  <si>
    <t>106020</t>
  </si>
  <si>
    <t>018030</t>
  </si>
  <si>
    <t>900020</t>
  </si>
  <si>
    <t>047410</t>
  </si>
  <si>
    <t>081061</t>
  </si>
  <si>
    <t>052020</t>
  </si>
  <si>
    <t>056010</t>
  </si>
  <si>
    <t>082092</t>
  </si>
  <si>
    <t>062020</t>
  </si>
  <si>
    <t>Önkormányzat</t>
  </si>
  <si>
    <t>2021 III. módosítás</t>
  </si>
  <si>
    <t>Háziorvosi ügyeleti támogatás elszámolása</t>
  </si>
  <si>
    <t>2021 III. n. évi teljesítés</t>
  </si>
  <si>
    <t>o94043</t>
  </si>
  <si>
    <t>Egyéb szociális pénzbeli és természetbeni ellátások, támogatások</t>
  </si>
  <si>
    <t>107060</t>
  </si>
  <si>
    <t>2021 módosított  ei.</t>
  </si>
  <si>
    <t>Működési célú átvett pénzeszköz fejezeti kezelésű</t>
  </si>
  <si>
    <t>Egyéb közhatalmi bevétel</t>
  </si>
  <si>
    <t>Önkormányzati szolidaritási hozzájáruls</t>
  </si>
  <si>
    <t>KÖH elszámolás</t>
  </si>
  <si>
    <t>mobiltelefon továbbszámlázásása GEVSZ 36.072 + Áfa/hó, Óvoda 1150+ Áfa/hó</t>
  </si>
  <si>
    <t>mob.tel  áfa</t>
  </si>
  <si>
    <t>Behajtási engedély</t>
  </si>
  <si>
    <t>Bérleti díjak Nem lakó ingatlan</t>
  </si>
  <si>
    <t>Balatonalmádi Kommunikációs és Szolg. Kft. + Nádfedeles Bérleti díj +Juhász Bianka+Frida+sport horgász+Sárváriné+Ezüst pajzs+Relplant+Csobai+németh eleonóra+szolga rita+Kajári tsz+hírközlési média hatóság+Euronet+Cetin</t>
  </si>
  <si>
    <t>Bérleti díj áfa</t>
  </si>
  <si>
    <t>Azért kevesebb, mint 2021-ben, mert itt szerepeltek a Behajtási engedélyek, ami most a 011130-on van.</t>
  </si>
  <si>
    <t>Itt voltak 2021-ben a kamatmentes kölcsönök, átkerültek a 107060-ra</t>
  </si>
  <si>
    <t>2021 év alapján, a beszámoló után tudok pontos adatot adni</t>
  </si>
  <si>
    <t>MFP-UHK/2021 Út felújítási pályázat</t>
  </si>
  <si>
    <t>Bursa visszafizetés</t>
  </si>
  <si>
    <t>Lakásvásárlási kölcsön</t>
  </si>
  <si>
    <t>Kamatmentes kölcsön törlesztések</t>
  </si>
  <si>
    <t>Településrendezési eszközök módosítása</t>
  </si>
  <si>
    <t>42444*12(509.328) Település r.e. 675.000</t>
  </si>
  <si>
    <t xml:space="preserve">Behajtási engedély </t>
  </si>
  <si>
    <t>2022. év a 2021. évhez viszonyítva %</t>
  </si>
  <si>
    <t>Tavaly itt volt a telek értékesítés</t>
  </si>
  <si>
    <t>Ide került a behajtási engedély</t>
  </si>
  <si>
    <t>Településrendezési eszközök lakosság</t>
  </si>
  <si>
    <t>2022. évi költségvetés bevételek</t>
  </si>
  <si>
    <t>2022 I. forduló</t>
  </si>
  <si>
    <t>Állami támogatás megoszlása 2017-2022. évben</t>
  </si>
  <si>
    <t>Bevétel 2022.</t>
  </si>
  <si>
    <t>2021. Terv</t>
  </si>
  <si>
    <t>Bevételek 2021. III. n. évi teljesítés</t>
  </si>
  <si>
    <t>Bevételek 2022. Költségvetés I. forduló</t>
  </si>
  <si>
    <t xml:space="preserve">Önkormányzati bevételek 2022. </t>
  </si>
  <si>
    <t xml:space="preserve">2019. évi Európai Mobilitási </t>
  </si>
  <si>
    <t xml:space="preserve">hét és Autómentes nap 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</si>
</sst>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.0"/>
    <numFmt numFmtId="166" formatCode="_-* #,##0\ _F_t_-;\-* #,##0\ _F_t_-;_-* \-??\ _F_t_-;_-@_-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0.0%"/>
    <numFmt numFmtId="172" formatCode="mmm\ d/"/>
    <numFmt numFmtId="173" formatCode="_-* #,##0.00\ _F_t_-;\-* #,##0.00\ _F_t_-;_-* \-??\ _F_t_-;_-@_-"/>
  </numFmts>
  <fonts count="64">
    <font>
      <sz val="14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9"/>
      <name val="Arial"/>
      <family val="2"/>
    </font>
    <font>
      <b/>
      <u val="single"/>
      <sz val="10"/>
      <name val="Times New Roman CE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i/>
      <sz val="10"/>
      <name val="Arial"/>
      <family val="2"/>
    </font>
    <font>
      <i/>
      <sz val="9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4"/>
      <color indexed="30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4"/>
      <color indexed="25"/>
      <name val="Times New Roman CE"/>
      <family val="1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i/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4"/>
      <color theme="10"/>
      <name val="Times New Roman CE"/>
      <family val="1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4"/>
      <color theme="11"/>
      <name val="Times New Roman CE"/>
      <family val="1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8" borderId="7" applyNumberFormat="0" applyFont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36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Fill="1" applyAlignment="1">
      <alignment vertical="top"/>
    </xf>
    <xf numFmtId="3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3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3" fontId="11" fillId="33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2" fillId="0" borderId="0" xfId="0" applyFont="1" applyAlignment="1">
      <alignment/>
    </xf>
    <xf numFmtId="0" fontId="2" fillId="0" borderId="0" xfId="58" applyFont="1" applyFill="1" applyAlignment="1">
      <alignment horizontal="left"/>
      <protection/>
    </xf>
    <xf numFmtId="0" fontId="1" fillId="0" borderId="0" xfId="0" applyFont="1" applyFill="1" applyAlignment="1">
      <alignment horizontal="center"/>
    </xf>
    <xf numFmtId="0" fontId="1" fillId="0" borderId="0" xfId="58" applyFont="1" applyFill="1">
      <alignment/>
      <protection/>
    </xf>
    <xf numFmtId="3" fontId="1" fillId="0" borderId="10" xfId="58" applyNumberFormat="1" applyFont="1" applyFill="1" applyBorder="1">
      <alignment/>
      <protection/>
    </xf>
    <xf numFmtId="3" fontId="1" fillId="0" borderId="10" xfId="58" applyNumberFormat="1" applyFont="1" applyFill="1" applyBorder="1" applyAlignment="1">
      <alignment horizontal="center" vertical="center" wrapText="1"/>
      <protection/>
    </xf>
    <xf numFmtId="3" fontId="2" fillId="0" borderId="10" xfId="58" applyNumberFormat="1" applyFont="1" applyFill="1" applyBorder="1">
      <alignment/>
      <protection/>
    </xf>
    <xf numFmtId="3" fontId="2" fillId="0" borderId="10" xfId="58" applyNumberFormat="1" applyFont="1" applyFill="1" applyBorder="1" applyAlignment="1">
      <alignment horizontal="left" vertical="center" wrapText="1"/>
      <protection/>
    </xf>
    <xf numFmtId="3" fontId="1" fillId="0" borderId="10" xfId="58" applyNumberFormat="1" applyFont="1" applyFill="1" applyBorder="1" applyAlignment="1">
      <alignment horizontal="right"/>
      <protection/>
    </xf>
    <xf numFmtId="3" fontId="1" fillId="0" borderId="12" xfId="0" applyNumberFormat="1" applyFont="1" applyFill="1" applyBorder="1" applyAlignment="1">
      <alignment/>
    </xf>
    <xf numFmtId="3" fontId="1" fillId="0" borderId="12" xfId="58" applyNumberFormat="1" applyFont="1" applyFill="1" applyBorder="1">
      <alignment/>
      <protection/>
    </xf>
    <xf numFmtId="3" fontId="12" fillId="0" borderId="12" xfId="58" applyNumberFormat="1" applyFont="1" applyFill="1" applyBorder="1">
      <alignment/>
      <protection/>
    </xf>
    <xf numFmtId="3" fontId="2" fillId="0" borderId="10" xfId="58" applyNumberFormat="1" applyFont="1" applyFill="1" applyBorder="1" applyAlignment="1">
      <alignment horizontal="right"/>
      <protection/>
    </xf>
    <xf numFmtId="3" fontId="2" fillId="0" borderId="12" xfId="58" applyNumberFormat="1" applyFont="1" applyFill="1" applyBorder="1">
      <alignment/>
      <protection/>
    </xf>
    <xf numFmtId="3" fontId="4" fillId="0" borderId="12" xfId="58" applyNumberFormat="1" applyFont="1" applyFill="1" applyBorder="1">
      <alignment/>
      <protection/>
    </xf>
    <xf numFmtId="3" fontId="2" fillId="0" borderId="12" xfId="0" applyNumberFormat="1" applyFont="1" applyFill="1" applyBorder="1" applyAlignment="1">
      <alignment/>
    </xf>
    <xf numFmtId="165" fontId="1" fillId="0" borderId="10" xfId="58" applyNumberFormat="1" applyFont="1" applyFill="1" applyBorder="1">
      <alignment/>
      <protection/>
    </xf>
    <xf numFmtId="4" fontId="1" fillId="0" borderId="10" xfId="58" applyNumberFormat="1" applyFont="1" applyFill="1" applyBorder="1">
      <alignment/>
      <protection/>
    </xf>
    <xf numFmtId="3" fontId="1" fillId="0" borderId="10" xfId="58" applyNumberFormat="1" applyFont="1" applyFill="1" applyBorder="1" applyAlignment="1">
      <alignment/>
      <protection/>
    </xf>
    <xf numFmtId="3" fontId="2" fillId="0" borderId="10" xfId="58" applyNumberFormat="1" applyFont="1" applyFill="1" applyBorder="1" applyAlignment="1">
      <alignment wrapText="1"/>
      <protection/>
    </xf>
    <xf numFmtId="3" fontId="4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3" fontId="1" fillId="0" borderId="16" xfId="0" applyNumberFormat="1" applyFont="1" applyFill="1" applyBorder="1" applyAlignment="1">
      <alignment horizontal="right"/>
    </xf>
    <xf numFmtId="3" fontId="10" fillId="0" borderId="16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/>
    </xf>
    <xf numFmtId="0" fontId="10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18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horizontal="right"/>
    </xf>
    <xf numFmtId="166" fontId="1" fillId="0" borderId="10" xfId="0" applyNumberFormat="1" applyFont="1" applyFill="1" applyBorder="1" applyAlignment="1">
      <alignment horizontal="right"/>
    </xf>
    <xf numFmtId="166" fontId="10" fillId="0" borderId="16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vertical="center" wrapText="1"/>
    </xf>
    <xf numFmtId="166" fontId="13" fillId="0" borderId="10" xfId="0" applyNumberFormat="1" applyFont="1" applyFill="1" applyBorder="1" applyAlignment="1">
      <alignment horizontal="right"/>
    </xf>
    <xf numFmtId="166" fontId="10" fillId="0" borderId="10" xfId="0" applyNumberFormat="1" applyFont="1" applyFill="1" applyBorder="1" applyAlignment="1">
      <alignment horizontal="right" vertical="center" wrapText="1"/>
    </xf>
    <xf numFmtId="166" fontId="11" fillId="0" borderId="10" xfId="0" applyNumberFormat="1" applyFont="1" applyFill="1" applyBorder="1" applyAlignment="1">
      <alignment horizontal="right" vertical="center" wrapText="1"/>
    </xf>
    <xf numFmtId="166" fontId="1" fillId="0" borderId="0" xfId="0" applyNumberFormat="1" applyFont="1" applyFill="1" applyAlignment="1">
      <alignment wrapText="1"/>
    </xf>
    <xf numFmtId="0" fontId="1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" fillId="34" borderId="0" xfId="0" applyFont="1" applyFill="1" applyAlignment="1">
      <alignment vertical="top"/>
    </xf>
    <xf numFmtId="0" fontId="9" fillId="0" borderId="12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right" vertical="top"/>
    </xf>
    <xf numFmtId="0" fontId="11" fillId="0" borderId="12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right"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6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top" wrapText="1"/>
    </xf>
    <xf numFmtId="3" fontId="9" fillId="0" borderId="10" xfId="0" applyNumberFormat="1" applyFont="1" applyFill="1" applyBorder="1" applyAlignment="1">
      <alignment horizontal="right" vertical="top"/>
    </xf>
    <xf numFmtId="3" fontId="11" fillId="0" borderId="10" xfId="0" applyNumberFormat="1" applyFont="1" applyFill="1" applyBorder="1" applyAlignment="1">
      <alignment horizontal="right" vertical="top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12" fillId="0" borderId="12" xfId="0" applyFont="1" applyBorder="1" applyAlignment="1">
      <alignment/>
    </xf>
    <xf numFmtId="3" fontId="12" fillId="0" borderId="12" xfId="0" applyNumberFormat="1" applyFont="1" applyBorder="1" applyAlignment="1">
      <alignment/>
    </xf>
    <xf numFmtId="0" fontId="12" fillId="0" borderId="18" xfId="0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18" xfId="58" applyNumberFormat="1" applyFont="1" applyFill="1" applyBorder="1">
      <alignment/>
      <protection/>
    </xf>
    <xf numFmtId="3" fontId="4" fillId="0" borderId="18" xfId="58" applyNumberFormat="1" applyFont="1" applyFill="1" applyBorder="1">
      <alignment/>
      <protection/>
    </xf>
    <xf numFmtId="3" fontId="4" fillId="0" borderId="18" xfId="0" applyNumberFormat="1" applyFont="1" applyFill="1" applyBorder="1" applyAlignment="1">
      <alignment/>
    </xf>
    <xf numFmtId="3" fontId="2" fillId="0" borderId="10" xfId="58" applyNumberFormat="1" applyFont="1" applyFill="1" applyBorder="1" applyAlignment="1">
      <alignment horizontal="right"/>
      <protection/>
    </xf>
    <xf numFmtId="3" fontId="2" fillId="0" borderId="10" xfId="58" applyNumberFormat="1" applyFont="1" applyFill="1" applyBorder="1">
      <alignment/>
      <protection/>
    </xf>
    <xf numFmtId="3" fontId="2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8" xfId="0" applyFont="1" applyBorder="1" applyAlignment="1">
      <alignment/>
    </xf>
    <xf numFmtId="3" fontId="1" fillId="0" borderId="0" xfId="0" applyNumberFormat="1" applyFont="1" applyAlignment="1">
      <alignment/>
    </xf>
    <xf numFmtId="3" fontId="2" fillId="0" borderId="18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2" fillId="0" borderId="12" xfId="58" applyNumberFormat="1" applyFont="1" applyFill="1" applyBorder="1">
      <alignment/>
      <protection/>
    </xf>
    <xf numFmtId="3" fontId="4" fillId="0" borderId="12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3" xfId="58" applyNumberFormat="1" applyFont="1" applyFill="1" applyBorder="1">
      <alignment/>
      <protection/>
    </xf>
    <xf numFmtId="165" fontId="1" fillId="0" borderId="13" xfId="58" applyNumberFormat="1" applyFont="1" applyFill="1" applyBorder="1">
      <alignment/>
      <protection/>
    </xf>
    <xf numFmtId="3" fontId="2" fillId="0" borderId="20" xfId="58" applyNumberFormat="1" applyFont="1" applyFill="1" applyBorder="1">
      <alignment/>
      <protection/>
    </xf>
    <xf numFmtId="3" fontId="1" fillId="0" borderId="18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19" fillId="0" borderId="10" xfId="58" applyNumberFormat="1" applyFont="1" applyFill="1" applyBorder="1">
      <alignment/>
      <protection/>
    </xf>
    <xf numFmtId="3" fontId="19" fillId="0" borderId="11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3" fontId="19" fillId="0" borderId="12" xfId="0" applyNumberFormat="1" applyFont="1" applyBorder="1" applyAlignment="1">
      <alignment/>
    </xf>
    <xf numFmtId="0" fontId="19" fillId="0" borderId="0" xfId="0" applyFont="1" applyAlignment="1">
      <alignment/>
    </xf>
    <xf numFmtId="3" fontId="4" fillId="0" borderId="12" xfId="58" applyNumberFormat="1" applyFont="1" applyFill="1" applyBorder="1">
      <alignment/>
      <protection/>
    </xf>
    <xf numFmtId="0" fontId="4" fillId="0" borderId="19" xfId="0" applyFont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0" fontId="9" fillId="35" borderId="0" xfId="0" applyFont="1" applyFill="1" applyAlignment="1">
      <alignment horizontal="right"/>
    </xf>
    <xf numFmtId="0" fontId="1" fillId="35" borderId="0" xfId="0" applyFont="1" applyFill="1" applyAlignment="1">
      <alignment wrapText="1"/>
    </xf>
    <xf numFmtId="0" fontId="1" fillId="35" borderId="0" xfId="0" applyFont="1" applyFill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right" vertical="center"/>
    </xf>
    <xf numFmtId="0" fontId="10" fillId="35" borderId="12" xfId="0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3" fontId="9" fillId="35" borderId="10" xfId="0" applyNumberFormat="1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/>
    </xf>
    <xf numFmtId="3" fontId="10" fillId="35" borderId="10" xfId="0" applyNumberFormat="1" applyFont="1" applyFill="1" applyBorder="1" applyAlignment="1">
      <alignment vertical="center" wrapText="1"/>
    </xf>
    <xf numFmtId="3" fontId="13" fillId="35" borderId="10" xfId="0" applyNumberFormat="1" applyFont="1" applyFill="1" applyBorder="1" applyAlignment="1">
      <alignment horizontal="right"/>
    </xf>
    <xf numFmtId="0" fontId="9" fillId="35" borderId="12" xfId="0" applyFont="1" applyFill="1" applyBorder="1" applyAlignment="1">
      <alignment horizontal="center" vertical="center"/>
    </xf>
    <xf numFmtId="3" fontId="13" fillId="35" borderId="16" xfId="0" applyNumberFormat="1" applyFont="1" applyFill="1" applyBorder="1" applyAlignment="1">
      <alignment horizontal="right"/>
    </xf>
    <xf numFmtId="3" fontId="14" fillId="35" borderId="16" xfId="0" applyNumberFormat="1" applyFont="1" applyFill="1" applyBorder="1" applyAlignment="1">
      <alignment horizontal="right" vertical="center" wrapText="1"/>
    </xf>
    <xf numFmtId="0" fontId="13" fillId="35" borderId="0" xfId="0" applyFont="1" applyFill="1" applyAlignment="1">
      <alignment wrapText="1"/>
    </xf>
    <xf numFmtId="3" fontId="10" fillId="35" borderId="10" xfId="0" applyNumberFormat="1" applyFont="1" applyFill="1" applyBorder="1" applyAlignment="1">
      <alignment vertical="center" wrapText="1"/>
    </xf>
    <xf numFmtId="3" fontId="2" fillId="35" borderId="10" xfId="0" applyNumberFormat="1" applyFont="1" applyFill="1" applyBorder="1" applyAlignment="1">
      <alignment vertical="center" wrapText="1"/>
    </xf>
    <xf numFmtId="3" fontId="14" fillId="35" borderId="10" xfId="0" applyNumberFormat="1" applyFont="1" applyFill="1" applyBorder="1" applyAlignment="1">
      <alignment vertical="center" wrapText="1"/>
    </xf>
    <xf numFmtId="0" fontId="11" fillId="35" borderId="12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3" fontId="11" fillId="35" borderId="10" xfId="0" applyNumberFormat="1" applyFont="1" applyFill="1" applyBorder="1" applyAlignment="1">
      <alignment vertical="center" wrapText="1"/>
    </xf>
    <xf numFmtId="3" fontId="15" fillId="35" borderId="10" xfId="0" applyNumberFormat="1" applyFont="1" applyFill="1" applyBorder="1" applyAlignment="1">
      <alignment vertical="center" wrapText="1"/>
    </xf>
    <xf numFmtId="0" fontId="16" fillId="35" borderId="0" xfId="0" applyFont="1" applyFill="1" applyAlignment="1">
      <alignment wrapText="1"/>
    </xf>
    <xf numFmtId="171" fontId="1" fillId="35" borderId="0" xfId="0" applyNumberFormat="1" applyFont="1" applyFill="1" applyAlignment="1">
      <alignment/>
    </xf>
    <xf numFmtId="3" fontId="1" fillId="35" borderId="10" xfId="0" applyNumberFormat="1" applyFont="1" applyFill="1" applyBorder="1" applyAlignment="1">
      <alignment/>
    </xf>
    <xf numFmtId="0" fontId="1" fillId="35" borderId="0" xfId="0" applyFont="1" applyFill="1" applyAlignment="1">
      <alignment horizontal="right"/>
    </xf>
    <xf numFmtId="0" fontId="1" fillId="35" borderId="0" xfId="0" applyFont="1" applyFill="1" applyBorder="1" applyAlignment="1">
      <alignment wrapText="1"/>
    </xf>
    <xf numFmtId="166" fontId="1" fillId="35" borderId="10" xfId="0" applyNumberFormat="1" applyFont="1" applyFill="1" applyBorder="1" applyAlignment="1">
      <alignment horizontal="right"/>
    </xf>
    <xf numFmtId="3" fontId="1" fillId="35" borderId="10" xfId="0" applyNumberFormat="1" applyFont="1" applyFill="1" applyBorder="1" applyAlignment="1">
      <alignment/>
    </xf>
    <xf numFmtId="3" fontId="1" fillId="35" borderId="0" xfId="0" applyNumberFormat="1" applyFont="1" applyFill="1" applyAlignment="1">
      <alignment/>
    </xf>
    <xf numFmtId="0" fontId="1" fillId="36" borderId="0" xfId="0" applyFont="1" applyFill="1" applyBorder="1" applyAlignment="1">
      <alignment horizontal="right" wrapText="1"/>
    </xf>
    <xf numFmtId="3" fontId="1" fillId="0" borderId="18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right" vertical="top" wrapText="1"/>
    </xf>
    <xf numFmtId="3" fontId="11" fillId="0" borderId="12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 horizontal="right"/>
    </xf>
    <xf numFmtId="10" fontId="1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 vertical="top"/>
    </xf>
    <xf numFmtId="49" fontId="1" fillId="0" borderId="19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3" fontId="1" fillId="35" borderId="11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49" fontId="1" fillId="0" borderId="18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49" fontId="1" fillId="0" borderId="23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right" vertical="center"/>
    </xf>
    <xf numFmtId="0" fontId="17" fillId="35" borderId="10" xfId="0" applyFont="1" applyFill="1" applyBorder="1" applyAlignment="1">
      <alignment horizontal="right" vertical="center" wrapText="1"/>
    </xf>
    <xf numFmtId="3" fontId="17" fillId="35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/>
    </xf>
    <xf numFmtId="49" fontId="1" fillId="0" borderId="15" xfId="0" applyNumberFormat="1" applyFont="1" applyFill="1" applyBorder="1" applyAlignment="1">
      <alignment horizontal="left" vertical="top"/>
    </xf>
    <xf numFmtId="49" fontId="1" fillId="0" borderId="18" xfId="0" applyNumberFormat="1" applyFont="1" applyFill="1" applyBorder="1" applyAlignment="1">
      <alignment horizontal="left"/>
    </xf>
    <xf numFmtId="3" fontId="1" fillId="35" borderId="10" xfId="0" applyNumberFormat="1" applyFont="1" applyFill="1" applyBorder="1" applyAlignment="1">
      <alignment horizontal="right"/>
    </xf>
    <xf numFmtId="3" fontId="10" fillId="35" borderId="10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right"/>
    </xf>
    <xf numFmtId="0" fontId="10" fillId="35" borderId="10" xfId="0" applyFont="1" applyFill="1" applyBorder="1" applyAlignment="1">
      <alignment horizontal="right" vertical="center" wrapText="1"/>
    </xf>
    <xf numFmtId="0" fontId="2" fillId="35" borderId="12" xfId="0" applyFont="1" applyFill="1" applyBorder="1" applyAlignment="1">
      <alignment horizontal="right" vertical="center" wrapText="1"/>
    </xf>
    <xf numFmtId="3" fontId="1" fillId="35" borderId="10" xfId="0" applyNumberFormat="1" applyFont="1" applyFill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/>
    </xf>
    <xf numFmtId="1" fontId="1" fillId="35" borderId="10" xfId="0" applyNumberFormat="1" applyFont="1" applyFill="1" applyBorder="1" applyAlignment="1">
      <alignment horizontal="right"/>
    </xf>
    <xf numFmtId="166" fontId="10" fillId="35" borderId="16" xfId="0" applyNumberFormat="1" applyFont="1" applyFill="1" applyBorder="1" applyAlignment="1">
      <alignment horizontal="right" vertical="center" wrapText="1"/>
    </xf>
    <xf numFmtId="166" fontId="13" fillId="35" borderId="10" xfId="0" applyNumberFormat="1" applyFont="1" applyFill="1" applyBorder="1" applyAlignment="1">
      <alignment horizontal="right"/>
    </xf>
    <xf numFmtId="166" fontId="10" fillId="35" borderId="10" xfId="0" applyNumberFormat="1" applyFont="1" applyFill="1" applyBorder="1" applyAlignment="1">
      <alignment horizontal="right" vertical="center" wrapText="1"/>
    </xf>
    <xf numFmtId="166" fontId="11" fillId="35" borderId="10" xfId="0" applyNumberFormat="1" applyFont="1" applyFill="1" applyBorder="1" applyAlignment="1">
      <alignment horizontal="right" vertical="center" wrapText="1"/>
    </xf>
    <xf numFmtId="166" fontId="2" fillId="35" borderId="10" xfId="0" applyNumberFormat="1" applyFont="1" applyFill="1" applyBorder="1" applyAlignment="1">
      <alignment horizontal="right"/>
    </xf>
    <xf numFmtId="3" fontId="61" fillId="0" borderId="18" xfId="0" applyNumberFormat="1" applyFont="1" applyBorder="1" applyAlignment="1">
      <alignment/>
    </xf>
    <xf numFmtId="0" fontId="10" fillId="35" borderId="12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/>
    </xf>
    <xf numFmtId="0" fontId="2" fillId="35" borderId="0" xfId="0" applyFont="1" applyFill="1" applyAlignment="1">
      <alignment wrapText="1"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 vertical="top" wrapText="1"/>
    </xf>
    <xf numFmtId="0" fontId="1" fillId="35" borderId="0" xfId="0" applyFont="1" applyFill="1" applyBorder="1" applyAlignment="1">
      <alignment/>
    </xf>
    <xf numFmtId="0" fontId="62" fillId="35" borderId="0" xfId="0" applyFont="1" applyFill="1" applyBorder="1" applyAlignment="1">
      <alignment horizontal="right" vertical="center" wrapText="1"/>
    </xf>
    <xf numFmtId="3" fontId="63" fillId="0" borderId="16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/>
    </xf>
    <xf numFmtId="0" fontId="1" fillId="0" borderId="0" xfId="0" applyFont="1" applyFill="1" applyAlignment="1">
      <alignment vertical="top" wrapText="1"/>
    </xf>
    <xf numFmtId="3" fontId="1" fillId="35" borderId="0" xfId="0" applyNumberFormat="1" applyFont="1" applyFill="1" applyBorder="1" applyAlignment="1">
      <alignment vertical="top" wrapText="1"/>
    </xf>
    <xf numFmtId="0" fontId="2" fillId="35" borderId="18" xfId="0" applyFont="1" applyFill="1" applyBorder="1" applyAlignment="1">
      <alignment horizontal="center" vertical="center" wrapText="1"/>
    </xf>
    <xf numFmtId="171" fontId="1" fillId="0" borderId="0" xfId="0" applyNumberFormat="1" applyFont="1" applyFill="1" applyAlignment="1">
      <alignment horizontal="right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wrapText="1"/>
    </xf>
    <xf numFmtId="0" fontId="40" fillId="35" borderId="0" xfId="0" applyFont="1" applyFill="1" applyAlignment="1">
      <alignment/>
    </xf>
    <xf numFmtId="0" fontId="41" fillId="0" borderId="0" xfId="0" applyFont="1" applyFill="1" applyAlignment="1">
      <alignment vertical="center" wrapText="1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/>
    </xf>
    <xf numFmtId="166" fontId="40" fillId="0" borderId="0" xfId="0" applyNumberFormat="1" applyFont="1" applyFill="1" applyAlignment="1">
      <alignment wrapText="1"/>
    </xf>
    <xf numFmtId="3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61" fillId="0" borderId="0" xfId="0" applyFont="1" applyFill="1" applyAlignment="1">
      <alignment horizontal="left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_Munka5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="80" zoomScaleNormal="80" zoomScaleSheetLayoutView="80" zoomScalePageLayoutView="0" workbookViewId="0" topLeftCell="A1">
      <selection activeCell="I4" sqref="I4"/>
    </sheetView>
  </sheetViews>
  <sheetFormatPr defaultColWidth="9.08203125" defaultRowHeight="18"/>
  <cols>
    <col min="1" max="1" width="9.08203125" style="3" customWidth="1"/>
    <col min="2" max="2" width="5.66015625" style="1" customWidth="1"/>
    <col min="3" max="3" width="13.5" style="2" customWidth="1"/>
    <col min="4" max="4" width="18.08203125" style="2" customWidth="1"/>
    <col min="5" max="5" width="13.16015625" style="2" customWidth="1"/>
    <col min="6" max="6" width="15.08203125" style="2" customWidth="1"/>
    <col min="7" max="7" width="16.16015625" style="3" customWidth="1"/>
    <col min="8" max="8" width="9.5" style="277" customWidth="1"/>
    <col min="9" max="16384" width="9.08203125" style="3" customWidth="1"/>
  </cols>
  <sheetData>
    <row r="1" spans="2:8" ht="12.75">
      <c r="B1" s="4" t="s">
        <v>328</v>
      </c>
      <c r="C1" s="5"/>
      <c r="H1" s="274"/>
    </row>
    <row r="2" spans="1:8" ht="45" customHeight="1">
      <c r="A2" s="282" t="s">
        <v>272</v>
      </c>
      <c r="B2" s="283" t="s">
        <v>273</v>
      </c>
      <c r="C2" s="339" t="s">
        <v>289</v>
      </c>
      <c r="D2" s="340"/>
      <c r="E2" s="334" t="s">
        <v>325</v>
      </c>
      <c r="F2" s="240" t="s">
        <v>326</v>
      </c>
      <c r="G2" s="240" t="s">
        <v>327</v>
      </c>
      <c r="H2" s="335" t="s">
        <v>317</v>
      </c>
    </row>
    <row r="3" spans="1:9" ht="12.75">
      <c r="A3" s="278">
        <v>841112</v>
      </c>
      <c r="B3" s="280" t="s">
        <v>274</v>
      </c>
      <c r="C3" s="341" t="s">
        <v>1</v>
      </c>
      <c r="D3" s="342"/>
      <c r="E3" s="9">
        <f>'841112_011130'!C66</f>
        <v>447020</v>
      </c>
      <c r="F3" s="265">
        <f>'841112_011130'!D66</f>
        <v>10339488</v>
      </c>
      <c r="G3" s="265">
        <f>'841112_011130'!E66</f>
        <v>3957098</v>
      </c>
      <c r="H3" s="274">
        <f>G3/E3</f>
        <v>8.85217216231936</v>
      </c>
      <c r="I3" s="3" t="s">
        <v>319</v>
      </c>
    </row>
    <row r="4" spans="1:9" s="11" customFormat="1" ht="27.75" customHeight="1">
      <c r="A4" s="279">
        <v>680002</v>
      </c>
      <c r="B4" s="281" t="s">
        <v>275</v>
      </c>
      <c r="C4" s="343" t="s">
        <v>2</v>
      </c>
      <c r="D4" s="344"/>
      <c r="E4" s="9">
        <f>'680002_013350'!C56</f>
        <v>31155301</v>
      </c>
      <c r="F4" s="265">
        <f>'680002_013350'!D56</f>
        <v>38135785</v>
      </c>
      <c r="G4" s="265">
        <f>'680002_013350'!E56</f>
        <v>6043071</v>
      </c>
      <c r="H4" s="274">
        <f aca="true" t="shared" si="0" ref="H4:H20">G4/E4</f>
        <v>0.19396606054295543</v>
      </c>
      <c r="I4" s="332" t="s">
        <v>318</v>
      </c>
    </row>
    <row r="5" spans="1:8" ht="15" customHeight="1">
      <c r="A5" s="279">
        <v>680001</v>
      </c>
      <c r="B5" s="281" t="s">
        <v>275</v>
      </c>
      <c r="C5" s="336" t="s">
        <v>247</v>
      </c>
      <c r="D5" s="337"/>
      <c r="E5" s="9">
        <f>'680001_013350'!C56</f>
        <v>4966959</v>
      </c>
      <c r="F5" s="265">
        <f>'680001_013350'!D56</f>
        <v>3706138</v>
      </c>
      <c r="G5" s="265">
        <f>'680001_013350'!E56</f>
        <v>5097310</v>
      </c>
      <c r="H5" s="274">
        <f t="shared" si="0"/>
        <v>1.026243623110237</v>
      </c>
    </row>
    <row r="6" spans="1:8" ht="15" customHeight="1">
      <c r="A6" s="278">
        <v>841901</v>
      </c>
      <c r="B6" s="280" t="s">
        <v>276</v>
      </c>
      <c r="C6" s="341" t="s">
        <v>3</v>
      </c>
      <c r="D6" s="342"/>
      <c r="E6" s="9">
        <f>'841901_018010'!C57</f>
        <v>109624246</v>
      </c>
      <c r="F6" s="265">
        <f>'841901_018010'!D57</f>
        <v>118633458</v>
      </c>
      <c r="G6" s="265">
        <f>'841901_018010'!E57</f>
        <v>116452376</v>
      </c>
      <c r="H6" s="274">
        <f t="shared" si="0"/>
        <v>1.0622866769820245</v>
      </c>
    </row>
    <row r="7" spans="1:8" ht="15" customHeight="1">
      <c r="A7" s="278">
        <v>841907</v>
      </c>
      <c r="B7" s="280" t="s">
        <v>281</v>
      </c>
      <c r="C7" s="341" t="s">
        <v>8</v>
      </c>
      <c r="D7" s="342"/>
      <c r="E7" s="9">
        <f>'841907_018030'!C55</f>
        <v>231000000</v>
      </c>
      <c r="F7" s="265">
        <f>'841907_018030'!D55</f>
        <v>312480759</v>
      </c>
      <c r="G7" s="265">
        <f>'841907_018030'!E55</f>
        <v>231000000</v>
      </c>
      <c r="H7" s="274">
        <f t="shared" si="0"/>
        <v>1</v>
      </c>
    </row>
    <row r="8" spans="1:8" ht="15" customHeight="1">
      <c r="A8" s="279">
        <v>841317</v>
      </c>
      <c r="B8" s="281" t="s">
        <v>283</v>
      </c>
      <c r="C8" s="336" t="s">
        <v>10</v>
      </c>
      <c r="D8" s="337"/>
      <c r="E8" s="12">
        <f>'841317_047410'!C59</f>
        <v>0</v>
      </c>
      <c r="F8" s="284">
        <f>'841317_047410'!D59</f>
        <v>0</v>
      </c>
      <c r="G8" s="284">
        <f>'841317_047410'!E59</f>
        <v>0</v>
      </c>
      <c r="H8" s="274"/>
    </row>
    <row r="9" spans="1:8" ht="15" customHeight="1">
      <c r="A9" s="279">
        <v>370000</v>
      </c>
      <c r="B9" s="281" t="s">
        <v>285</v>
      </c>
      <c r="C9" s="336" t="s">
        <v>11</v>
      </c>
      <c r="D9" s="337"/>
      <c r="E9" s="9">
        <f>'370000_052020'!C59</f>
        <v>0</v>
      </c>
      <c r="F9" s="265">
        <f>'370000_052020'!D59</f>
        <v>1837420</v>
      </c>
      <c r="G9" s="265">
        <f>'370000_052020'!E59</f>
        <v>0</v>
      </c>
      <c r="H9" s="274"/>
    </row>
    <row r="10" spans="1:9" ht="15" customHeight="1">
      <c r="A10" s="279">
        <v>999000</v>
      </c>
      <c r="B10" s="281" t="s">
        <v>286</v>
      </c>
      <c r="C10" s="336" t="s">
        <v>251</v>
      </c>
      <c r="D10" s="337"/>
      <c r="E10" s="9">
        <f>'999000_056010'!C56</f>
        <v>0</v>
      </c>
      <c r="F10" s="265">
        <f>'999000_056010'!D56</f>
        <v>0</v>
      </c>
      <c r="G10" s="265">
        <f>'999000_056010'!E56</f>
        <v>0</v>
      </c>
      <c r="H10" s="274"/>
      <c r="I10" s="10"/>
    </row>
    <row r="11" spans="1:9" ht="15" customHeight="1">
      <c r="A11" s="279">
        <v>999000</v>
      </c>
      <c r="B11" s="281" t="s">
        <v>288</v>
      </c>
      <c r="C11" s="336" t="s">
        <v>246</v>
      </c>
      <c r="D11" s="337"/>
      <c r="E11" s="9">
        <f>'999000_062020'!C56</f>
        <v>0</v>
      </c>
      <c r="F11" s="265">
        <f>'999000_062020'!D56</f>
        <v>15401332</v>
      </c>
      <c r="G11" s="265">
        <f>'999000_062020'!E56</f>
        <v>0</v>
      </c>
      <c r="H11" s="274"/>
      <c r="I11" s="6"/>
    </row>
    <row r="12" spans="1:9" s="11" customFormat="1" ht="14.25" customHeight="1">
      <c r="A12" s="278">
        <v>841403</v>
      </c>
      <c r="B12" s="292" t="s">
        <v>277</v>
      </c>
      <c r="C12" s="341" t="s">
        <v>4</v>
      </c>
      <c r="D12" s="342"/>
      <c r="E12" s="9">
        <f>'841403_066020'!C56</f>
        <v>2395728</v>
      </c>
      <c r="F12" s="265">
        <f>'841403_066020'!D56</f>
        <v>1796796</v>
      </c>
      <c r="G12" s="265">
        <f>'841403_066020'!E56</f>
        <v>5570728</v>
      </c>
      <c r="H12" s="274">
        <f t="shared" si="0"/>
        <v>2.325275657336726</v>
      </c>
      <c r="I12" s="10" t="s">
        <v>320</v>
      </c>
    </row>
    <row r="13" spans="1:9" s="11" customFormat="1" ht="12" customHeight="1">
      <c r="A13" s="278">
        <v>862101</v>
      </c>
      <c r="B13" s="292" t="s">
        <v>278</v>
      </c>
      <c r="C13" s="343" t="s">
        <v>5</v>
      </c>
      <c r="D13" s="344"/>
      <c r="E13" s="9">
        <f>'862101_072111'!C55</f>
        <v>14285900</v>
      </c>
      <c r="F13" s="265">
        <f>'862101_072111'!D55</f>
        <v>10424500</v>
      </c>
      <c r="G13" s="265">
        <f>'862101_072111'!E55</f>
        <v>13850200</v>
      </c>
      <c r="H13" s="274">
        <f t="shared" si="0"/>
        <v>0.9695013964818457</v>
      </c>
      <c r="I13" s="10"/>
    </row>
    <row r="14" spans="1:9" s="11" customFormat="1" ht="18" customHeight="1">
      <c r="A14" s="278">
        <v>869041</v>
      </c>
      <c r="B14" s="280" t="s">
        <v>279</v>
      </c>
      <c r="C14" s="341" t="s">
        <v>6</v>
      </c>
      <c r="D14" s="342"/>
      <c r="E14" s="9">
        <f>'869041_074031'!C55</f>
        <v>4691800</v>
      </c>
      <c r="F14" s="265">
        <f>'869041_074031'!D55</f>
        <v>4244500</v>
      </c>
      <c r="G14" s="265">
        <f>'869041_074031'!E55</f>
        <v>5558800</v>
      </c>
      <c r="H14" s="274">
        <f t="shared" si="0"/>
        <v>1.1847904855279423</v>
      </c>
      <c r="I14" s="10"/>
    </row>
    <row r="15" spans="1:9" s="11" customFormat="1" ht="14.25" customHeight="1">
      <c r="A15" s="279">
        <v>932911</v>
      </c>
      <c r="B15" s="281" t="s">
        <v>284</v>
      </c>
      <c r="C15" s="336" t="s">
        <v>253</v>
      </c>
      <c r="D15" s="337"/>
      <c r="E15" s="9">
        <f>'932911_081061'!C56</f>
        <v>0</v>
      </c>
      <c r="F15" s="265">
        <f>'932911_081061'!D56</f>
        <v>0</v>
      </c>
      <c r="G15" s="265">
        <f>'932911_081061'!E56</f>
        <v>0</v>
      </c>
      <c r="H15" s="274"/>
      <c r="I15" s="10"/>
    </row>
    <row r="16" spans="1:9" s="11" customFormat="1" ht="27" customHeight="1">
      <c r="A16" s="279">
        <v>910502</v>
      </c>
      <c r="B16" s="302" t="s">
        <v>287</v>
      </c>
      <c r="C16" s="345" t="s">
        <v>12</v>
      </c>
      <c r="D16" s="346"/>
      <c r="E16" s="9">
        <f>'910502_082092'!C55</f>
        <v>0</v>
      </c>
      <c r="F16" s="265">
        <f>'910502_082092'!D55</f>
        <v>0</v>
      </c>
      <c r="G16" s="265">
        <f>'910502_082092'!E55</f>
        <v>0</v>
      </c>
      <c r="H16" s="274"/>
      <c r="I16" s="10"/>
    </row>
    <row r="17" spans="1:9" s="11" customFormat="1" ht="13.5" customHeight="1">
      <c r="A17" s="278">
        <v>889942</v>
      </c>
      <c r="B17" s="303" t="s">
        <v>280</v>
      </c>
      <c r="C17" s="349" t="s">
        <v>7</v>
      </c>
      <c r="D17" s="349"/>
      <c r="E17" s="176">
        <f>'889942_106020'!C55</f>
        <v>591900</v>
      </c>
      <c r="F17" s="285">
        <f>'889942_106020'!D55</f>
        <v>846600</v>
      </c>
      <c r="G17" s="285">
        <f>'889942_106020'!E55</f>
        <v>346800</v>
      </c>
      <c r="H17" s="274">
        <f t="shared" si="0"/>
        <v>0.58590978205778</v>
      </c>
      <c r="I17" s="10"/>
    </row>
    <row r="18" spans="1:9" s="11" customFormat="1" ht="27" customHeight="1">
      <c r="A18" s="289">
        <v>882129</v>
      </c>
      <c r="B18" s="291" t="s">
        <v>295</v>
      </c>
      <c r="C18" s="352" t="s">
        <v>294</v>
      </c>
      <c r="D18" s="353"/>
      <c r="E18" s="176"/>
      <c r="F18" s="285"/>
      <c r="G18" s="285">
        <f>'882129_107060'!E55</f>
        <v>0</v>
      </c>
      <c r="H18" s="274"/>
      <c r="I18" s="10"/>
    </row>
    <row r="19" spans="1:9" s="11" customFormat="1" ht="15.75" customHeight="1">
      <c r="A19" s="289">
        <v>999000</v>
      </c>
      <c r="B19" s="290" t="s">
        <v>282</v>
      </c>
      <c r="C19" s="350" t="s">
        <v>9</v>
      </c>
      <c r="D19" s="351"/>
      <c r="E19" s="176">
        <f>'999000_900020'!C65</f>
        <v>177300000</v>
      </c>
      <c r="F19" s="285">
        <f>'999000_900020'!D65</f>
        <v>193612401</v>
      </c>
      <c r="G19" s="285">
        <f>'999000_900020'!E65</f>
        <v>178000000</v>
      </c>
      <c r="H19" s="274">
        <f t="shared" si="0"/>
        <v>1.0039481105470953</v>
      </c>
      <c r="I19" s="10"/>
    </row>
    <row r="20" spans="1:9" ht="18.75" customHeight="1">
      <c r="A20" s="278"/>
      <c r="B20" s="288"/>
      <c r="C20" s="338"/>
      <c r="D20" s="338"/>
      <c r="E20" s="287">
        <f>SUM(E3:E19)</f>
        <v>576458854</v>
      </c>
      <c r="F20" s="286">
        <f>SUM(F3:F19)</f>
        <v>711459177</v>
      </c>
      <c r="G20" s="286">
        <f>SUM(G3:G19)</f>
        <v>565876383</v>
      </c>
      <c r="H20" s="274">
        <f t="shared" si="0"/>
        <v>0.9816422786699014</v>
      </c>
      <c r="I20" s="10"/>
    </row>
    <row r="22" spans="2:8" ht="12.75">
      <c r="B22" s="14"/>
      <c r="C22" s="347" t="s">
        <v>268</v>
      </c>
      <c r="D22" s="348"/>
      <c r="E22" s="15"/>
      <c r="F22" s="3"/>
      <c r="H22" s="275"/>
    </row>
    <row r="23" spans="2:8" ht="15" customHeight="1">
      <c r="B23" s="16"/>
      <c r="C23" s="16" t="s">
        <v>13</v>
      </c>
      <c r="D23" s="16" t="s">
        <v>14</v>
      </c>
      <c r="E23" s="16" t="s">
        <v>15</v>
      </c>
      <c r="F23" s="3"/>
      <c r="H23" s="276"/>
    </row>
    <row r="24" spans="2:6" ht="16.5" customHeight="1">
      <c r="B24" s="15"/>
      <c r="C24" s="17" t="s">
        <v>16</v>
      </c>
      <c r="D24" s="17"/>
      <c r="E24" s="177" t="s">
        <v>324</v>
      </c>
      <c r="F24" s="3"/>
    </row>
    <row r="25" spans="2:6" ht="6" customHeight="1">
      <c r="B25" s="15"/>
      <c r="C25" s="15"/>
      <c r="D25" s="15"/>
      <c r="E25" s="15"/>
      <c r="F25" s="3"/>
    </row>
    <row r="26" spans="2:6" ht="4.5" customHeight="1">
      <c r="B26" s="15"/>
      <c r="C26" s="15"/>
      <c r="D26" s="15"/>
      <c r="E26" s="15"/>
      <c r="F26" s="3"/>
    </row>
    <row r="27" spans="2:6" ht="15" customHeight="1">
      <c r="B27" s="15"/>
      <c r="C27" s="15">
        <v>680002</v>
      </c>
      <c r="D27" s="15" t="s">
        <v>17</v>
      </c>
      <c r="E27" s="18">
        <f>'680002_013350'!E46</f>
        <v>0</v>
      </c>
      <c r="F27" s="3"/>
    </row>
    <row r="28" spans="2:6" ht="15" customHeight="1">
      <c r="B28" s="15"/>
      <c r="C28" s="15">
        <v>889942</v>
      </c>
      <c r="D28" s="15" t="s">
        <v>18</v>
      </c>
      <c r="E28" s="15">
        <f>'889942_106020'!E49</f>
        <v>346800</v>
      </c>
      <c r="F28" s="3"/>
    </row>
    <row r="29" spans="2:6" ht="15" customHeight="1">
      <c r="B29" s="15"/>
      <c r="C29" s="15">
        <v>841901</v>
      </c>
      <c r="D29" s="15" t="s">
        <v>19</v>
      </c>
      <c r="E29" s="18">
        <f>'680001_013350'!E50</f>
        <v>25942</v>
      </c>
      <c r="F29" s="3"/>
    </row>
    <row r="30" spans="2:6" ht="15" customHeight="1">
      <c r="B30" s="15"/>
      <c r="C30" s="15">
        <v>370000</v>
      </c>
      <c r="D30" s="15" t="s">
        <v>20</v>
      </c>
      <c r="E30" s="18">
        <f>'370000_052020'!E56</f>
        <v>0</v>
      </c>
      <c r="F30" s="3"/>
    </row>
    <row r="31" spans="2:6" ht="15" customHeight="1">
      <c r="B31" s="15"/>
      <c r="C31" s="15"/>
      <c r="D31" s="15" t="s">
        <v>21</v>
      </c>
      <c r="E31" s="18">
        <f>'841112_011130'!E69</f>
        <v>3942987</v>
      </c>
      <c r="F31" s="3"/>
    </row>
    <row r="32" spans="2:6" ht="15" customHeight="1">
      <c r="B32" s="15"/>
      <c r="C32" s="15"/>
      <c r="D32" s="15" t="s">
        <v>22</v>
      </c>
      <c r="E32" s="18">
        <f>'841112_011130'!E70</f>
        <v>4007872</v>
      </c>
      <c r="F32" s="3"/>
    </row>
    <row r="33" spans="2:6" ht="15" customHeight="1">
      <c r="B33" s="15"/>
      <c r="C33" s="20"/>
      <c r="D33" s="20" t="s">
        <v>23</v>
      </c>
      <c r="E33" s="18">
        <f>SUM(E26:E32)</f>
        <v>8323601</v>
      </c>
      <c r="F33" s="3"/>
    </row>
    <row r="34" spans="2:6" ht="8.25" customHeight="1">
      <c r="B34" s="15"/>
      <c r="C34" s="20"/>
      <c r="D34" s="20"/>
      <c r="E34" s="15"/>
      <c r="F34" s="3"/>
    </row>
    <row r="35" spans="2:6" ht="12.75" customHeight="1">
      <c r="B35" s="15"/>
      <c r="C35" s="17" t="s">
        <v>24</v>
      </c>
      <c r="D35" s="17"/>
      <c r="E35" s="15"/>
      <c r="F35" s="3"/>
    </row>
    <row r="36" spans="2:6" ht="6.75" customHeight="1">
      <c r="B36" s="15"/>
      <c r="C36" s="15"/>
      <c r="D36" s="15"/>
      <c r="E36" s="18"/>
      <c r="F36" s="3"/>
    </row>
    <row r="37" spans="2:6" ht="15" customHeight="1">
      <c r="B37" s="15"/>
      <c r="C37" s="15">
        <v>841901</v>
      </c>
      <c r="D37" s="15" t="s">
        <v>25</v>
      </c>
      <c r="E37" s="18">
        <f>'841901_018010'!E11</f>
        <v>116452376</v>
      </c>
      <c r="F37" s="3"/>
    </row>
    <row r="38" spans="2:6" ht="15" customHeight="1">
      <c r="B38" s="15"/>
      <c r="C38" s="15">
        <v>841403</v>
      </c>
      <c r="D38" s="15" t="s">
        <v>26</v>
      </c>
      <c r="E38" s="18">
        <f>'841403_066020'!E32</f>
        <v>1886400</v>
      </c>
      <c r="F38" s="3"/>
    </row>
    <row r="39" spans="2:6" ht="15" customHeight="1">
      <c r="B39" s="15"/>
      <c r="C39" s="15">
        <v>680001</v>
      </c>
      <c r="D39" s="15" t="s">
        <v>249</v>
      </c>
      <c r="E39" s="18">
        <f>'680001_013350'!E31</f>
        <v>5071368</v>
      </c>
      <c r="F39" s="3"/>
    </row>
    <row r="40" spans="2:6" ht="15" customHeight="1">
      <c r="B40" s="15"/>
      <c r="C40" s="15">
        <v>999000</v>
      </c>
      <c r="D40" s="15" t="s">
        <v>254</v>
      </c>
      <c r="E40" s="18">
        <f>'999000_056010'!E15</f>
        <v>0</v>
      </c>
      <c r="F40" s="3"/>
    </row>
    <row r="41" spans="2:6" ht="15" customHeight="1">
      <c r="B41" s="15"/>
      <c r="C41" s="15">
        <v>841112</v>
      </c>
      <c r="D41" s="15" t="s">
        <v>27</v>
      </c>
      <c r="E41" s="18">
        <f>'999000_900020'!E32</f>
        <v>127000000</v>
      </c>
      <c r="F41" s="3"/>
    </row>
    <row r="42" spans="2:6" ht="15" customHeight="1">
      <c r="B42" s="15"/>
      <c r="C42" s="15"/>
      <c r="D42" s="15" t="s">
        <v>28</v>
      </c>
      <c r="E42" s="18">
        <f>'999000_900020'!E35</f>
        <v>10000000</v>
      </c>
      <c r="F42" s="3"/>
    </row>
    <row r="43" spans="2:6" ht="15" customHeight="1">
      <c r="B43" s="15"/>
      <c r="C43" s="15"/>
      <c r="D43" s="15" t="s">
        <v>29</v>
      </c>
      <c r="E43" s="18">
        <f>'999000_900020'!E34</f>
        <v>150000</v>
      </c>
      <c r="F43" s="3"/>
    </row>
    <row r="44" spans="2:6" ht="15" customHeight="1">
      <c r="B44" s="15"/>
      <c r="C44" s="15"/>
      <c r="D44" s="15" t="s">
        <v>30</v>
      </c>
      <c r="E44" s="18">
        <f>'999000_900020'!E38</f>
        <v>5000000</v>
      </c>
      <c r="F44" s="3"/>
    </row>
    <row r="45" spans="2:6" ht="15" customHeight="1">
      <c r="B45" s="15"/>
      <c r="C45" s="15"/>
      <c r="D45" s="15" t="s">
        <v>31</v>
      </c>
      <c r="E45" s="18">
        <v>0</v>
      </c>
      <c r="F45" s="3"/>
    </row>
    <row r="46" spans="2:6" ht="15" customHeight="1">
      <c r="B46" s="15"/>
      <c r="C46" s="15"/>
      <c r="D46" s="15" t="s">
        <v>32</v>
      </c>
      <c r="E46" s="18">
        <f>'999000_900020'!E36</f>
        <v>35000000</v>
      </c>
      <c r="F46" s="3"/>
    </row>
    <row r="47" spans="2:6" ht="15" customHeight="1">
      <c r="B47" s="15"/>
      <c r="C47" s="15"/>
      <c r="D47" s="15" t="s">
        <v>33</v>
      </c>
      <c r="E47" s="18">
        <f>'999000_900020'!E43</f>
        <v>650000</v>
      </c>
      <c r="F47" s="3"/>
    </row>
    <row r="48" spans="2:6" ht="15" customHeight="1">
      <c r="B48" s="15"/>
      <c r="C48" s="15"/>
      <c r="D48" s="15" t="s">
        <v>34</v>
      </c>
      <c r="E48" s="18">
        <f>'999000_900020'!E37</f>
        <v>0</v>
      </c>
      <c r="F48" s="3"/>
    </row>
    <row r="49" spans="2:6" ht="15" customHeight="1">
      <c r="B49" s="15"/>
      <c r="C49" s="15"/>
      <c r="D49" s="15" t="s">
        <v>35</v>
      </c>
      <c r="E49" s="18">
        <f>'999000_900020'!E39</f>
        <v>200000</v>
      </c>
      <c r="F49" s="3"/>
    </row>
    <row r="50" spans="2:6" ht="24" customHeight="1">
      <c r="B50" s="15"/>
      <c r="C50" s="15"/>
      <c r="D50" s="19" t="s">
        <v>291</v>
      </c>
      <c r="E50" s="18"/>
      <c r="F50" s="3"/>
    </row>
    <row r="51" spans="2:6" ht="15" customHeight="1">
      <c r="B51" s="15"/>
      <c r="C51" s="15"/>
      <c r="D51" s="15" t="s">
        <v>36</v>
      </c>
      <c r="E51" s="18">
        <f>'841112_011130'!E45</f>
        <v>446664</v>
      </c>
      <c r="F51" s="3"/>
    </row>
    <row r="52" spans="2:6" ht="26.25">
      <c r="B52" s="15"/>
      <c r="C52" s="15"/>
      <c r="D52" s="19" t="s">
        <v>260</v>
      </c>
      <c r="E52" s="18">
        <v>0</v>
      </c>
      <c r="F52" s="3"/>
    </row>
    <row r="53" spans="2:6" ht="12.75">
      <c r="B53" s="15"/>
      <c r="C53" s="15">
        <v>370000</v>
      </c>
      <c r="D53" s="19" t="s">
        <v>227</v>
      </c>
      <c r="E53" s="18"/>
      <c r="F53" s="3"/>
    </row>
    <row r="54" spans="2:6" ht="12.75">
      <c r="B54" s="15"/>
      <c r="C54" s="15">
        <v>841112</v>
      </c>
      <c r="D54" s="15" t="s">
        <v>37</v>
      </c>
      <c r="E54" s="18">
        <f>'841112_011130'!E46</f>
        <v>10000</v>
      </c>
      <c r="F54" s="3"/>
    </row>
    <row r="55" spans="2:6" ht="12.75">
      <c r="B55" s="15"/>
      <c r="C55" s="15">
        <v>841112</v>
      </c>
      <c r="D55" s="15" t="s">
        <v>38</v>
      </c>
      <c r="E55" s="18">
        <f>'841112_011130'!E47+'841112_011130'!E49</f>
        <v>0</v>
      </c>
      <c r="F55" s="3"/>
    </row>
    <row r="56" spans="2:6" ht="12.75">
      <c r="B56" s="15"/>
      <c r="C56" s="15">
        <v>841112</v>
      </c>
      <c r="D56" s="15" t="s">
        <v>39</v>
      </c>
      <c r="E56" s="18"/>
      <c r="F56" s="3"/>
    </row>
    <row r="57" spans="2:6" ht="12.75">
      <c r="B57" s="15"/>
      <c r="C57" s="15">
        <v>680000</v>
      </c>
      <c r="D57" s="15" t="s">
        <v>40</v>
      </c>
      <c r="E57" s="18">
        <f>'680002_013350'!E31</f>
        <v>4758314</v>
      </c>
      <c r="F57" s="3"/>
    </row>
    <row r="58" spans="2:6" ht="12.75">
      <c r="B58" s="15"/>
      <c r="C58" s="21">
        <v>869041</v>
      </c>
      <c r="D58" s="15" t="s">
        <v>41</v>
      </c>
      <c r="E58" s="15">
        <f>'869041_074031'!E13</f>
        <v>5558800</v>
      </c>
      <c r="F58" s="3"/>
    </row>
    <row r="59" spans="2:6" ht="12.75">
      <c r="B59" s="15"/>
      <c r="C59" s="15">
        <v>862101</v>
      </c>
      <c r="D59" s="15" t="s">
        <v>42</v>
      </c>
      <c r="E59" s="15">
        <f>'862101_072111'!E55</f>
        <v>13850200</v>
      </c>
      <c r="F59" s="3"/>
    </row>
    <row r="60" spans="2:6" ht="12.75">
      <c r="B60" s="15"/>
      <c r="C60" s="15"/>
      <c r="D60" s="15" t="s">
        <v>43</v>
      </c>
      <c r="E60" s="18">
        <f>'841403_066020'!E30</f>
        <v>2500000</v>
      </c>
      <c r="F60" s="3"/>
    </row>
    <row r="61" spans="2:6" ht="12.75">
      <c r="B61" s="15"/>
      <c r="C61" s="15">
        <v>68002</v>
      </c>
      <c r="D61" s="19" t="s">
        <v>316</v>
      </c>
      <c r="E61" s="18">
        <f>'841112_011130'!E42</f>
        <v>3442270</v>
      </c>
      <c r="F61" s="3"/>
    </row>
    <row r="62" spans="2:6" ht="12.75">
      <c r="B62" s="15"/>
      <c r="C62" s="15"/>
      <c r="D62" s="15" t="s">
        <v>213</v>
      </c>
      <c r="E62" s="18">
        <f>'841112_011130'!E50+'680002_013350'!E33+'841403_066020'!E33</f>
        <v>2527249</v>
      </c>
      <c r="F62" s="3"/>
    </row>
    <row r="63" spans="2:6" ht="24.75" customHeight="1">
      <c r="B63" s="15"/>
      <c r="C63" s="15"/>
      <c r="D63" s="19" t="s">
        <v>297</v>
      </c>
      <c r="E63" s="18">
        <f>'882129_107060'!E55</f>
        <v>0</v>
      </c>
      <c r="F63" s="3"/>
    </row>
    <row r="64" spans="2:6" ht="12.75">
      <c r="B64" s="15"/>
      <c r="C64" s="15"/>
      <c r="D64" s="19" t="s">
        <v>298</v>
      </c>
      <c r="E64" s="18">
        <v>0</v>
      </c>
      <c r="F64" s="3"/>
    </row>
    <row r="65" spans="2:5" ht="12.75">
      <c r="B65" s="15"/>
      <c r="C65" s="15">
        <v>841907</v>
      </c>
      <c r="D65" s="15" t="s">
        <v>44</v>
      </c>
      <c r="E65" s="18">
        <f>'841907_018030'!E54-E31-E32</f>
        <v>223049141</v>
      </c>
    </row>
    <row r="66" spans="2:5" ht="12.75">
      <c r="B66" s="15"/>
      <c r="C66" s="20"/>
      <c r="D66" s="20" t="s">
        <v>23</v>
      </c>
      <c r="E66" s="18">
        <f>SUM(E36:E65)</f>
        <v>557552782</v>
      </c>
    </row>
    <row r="67" spans="2:5" ht="12.75">
      <c r="B67" s="15"/>
      <c r="C67" s="15"/>
      <c r="D67" s="15"/>
      <c r="E67" s="15"/>
    </row>
    <row r="68" spans="2:7" ht="12.75">
      <c r="B68" s="15"/>
      <c r="C68" s="20" t="s">
        <v>45</v>
      </c>
      <c r="D68" s="20"/>
      <c r="E68" s="18">
        <f>SUM(E66+E33)</f>
        <v>565876383</v>
      </c>
      <c r="G68" s="78">
        <f>G20-E68</f>
        <v>0</v>
      </c>
    </row>
    <row r="69" spans="2:5" ht="12.75">
      <c r="B69" s="15"/>
      <c r="C69" s="15"/>
      <c r="D69" s="15"/>
      <c r="E69" s="15"/>
    </row>
  </sheetData>
  <sheetProtection selectLockedCells="1" selectUnlockedCells="1"/>
  <mergeCells count="20">
    <mergeCell ref="C11:D11"/>
    <mergeCell ref="C12:D12"/>
    <mergeCell ref="C14:D14"/>
    <mergeCell ref="C16:D16"/>
    <mergeCell ref="C22:D22"/>
    <mergeCell ref="C17:D17"/>
    <mergeCell ref="C19:D19"/>
    <mergeCell ref="C15:D15"/>
    <mergeCell ref="C13:D13"/>
    <mergeCell ref="C18:D18"/>
    <mergeCell ref="C8:D8"/>
    <mergeCell ref="C9:D9"/>
    <mergeCell ref="C10:D10"/>
    <mergeCell ref="C20:D20"/>
    <mergeCell ref="C2:D2"/>
    <mergeCell ref="C3:D3"/>
    <mergeCell ref="C4:D4"/>
    <mergeCell ref="C5:D5"/>
    <mergeCell ref="C6:D6"/>
    <mergeCell ref="C7:D7"/>
  </mergeCells>
  <printOptions headings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&amp;C&amp;"Times New Roman,Normál"&amp;12&amp;P/ &amp;N&amp;R&amp;A</oddHeader>
    <oddFooter>&amp;L&amp;D&amp;R&amp;F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F59"/>
  <sheetViews>
    <sheetView view="pageBreakPreview" zoomScaleSheetLayoutView="100" zoomScalePageLayoutView="0" workbookViewId="0" topLeftCell="A34">
      <selection activeCell="E3" sqref="E3"/>
    </sheetView>
  </sheetViews>
  <sheetFormatPr defaultColWidth="8.83203125" defaultRowHeight="18"/>
  <cols>
    <col min="1" max="1" width="8.83203125" style="120" customWidth="1"/>
    <col min="2" max="2" width="39.66015625" style="120" customWidth="1"/>
    <col min="3" max="5" width="9" style="120" customWidth="1"/>
    <col min="6" max="6" width="21.33203125" style="120" customWidth="1"/>
    <col min="7" max="16384" width="8.83203125" style="120" customWidth="1"/>
  </cols>
  <sheetData>
    <row r="1" spans="1:6" ht="18">
      <c r="A1" s="23"/>
      <c r="B1" s="23"/>
      <c r="C1" s="81"/>
      <c r="D1" s="81"/>
      <c r="E1" s="81" t="s">
        <v>197</v>
      </c>
      <c r="F1" s="81"/>
    </row>
    <row r="2" spans="1:6" ht="18">
      <c r="A2" s="24">
        <v>841317</v>
      </c>
      <c r="B2" s="82" t="s">
        <v>198</v>
      </c>
      <c r="C2" s="83"/>
      <c r="D2" s="83"/>
      <c r="E2" s="83"/>
      <c r="F2" s="121"/>
    </row>
    <row r="3" spans="1:6" ht="45" customHeight="1">
      <c r="A3" s="24" t="s">
        <v>233</v>
      </c>
      <c r="B3" s="42" t="s">
        <v>234</v>
      </c>
      <c r="C3" s="7" t="s">
        <v>0</v>
      </c>
      <c r="D3" s="171" t="s">
        <v>255</v>
      </c>
      <c r="E3" s="171" t="s">
        <v>258</v>
      </c>
      <c r="F3" s="121"/>
    </row>
    <row r="4" spans="1:6" ht="14.25" customHeight="1">
      <c r="A4" s="30" t="s">
        <v>49</v>
      </c>
      <c r="B4" s="31" t="s">
        <v>50</v>
      </c>
      <c r="C4" s="84"/>
      <c r="D4" s="84"/>
      <c r="E4" s="84"/>
      <c r="F4" s="122"/>
    </row>
    <row r="5" spans="1:6" ht="24.75" customHeight="1">
      <c r="A5" s="30" t="s">
        <v>51</v>
      </c>
      <c r="B5" s="31" t="s">
        <v>52</v>
      </c>
      <c r="C5" s="84"/>
      <c r="D5" s="84"/>
      <c r="E5" s="84"/>
      <c r="F5" s="122"/>
    </row>
    <row r="6" spans="1:6" ht="24.75" customHeight="1">
      <c r="A6" s="30" t="s">
        <v>53</v>
      </c>
      <c r="B6" s="31" t="s">
        <v>54</v>
      </c>
      <c r="C6" s="84"/>
      <c r="D6" s="84"/>
      <c r="E6" s="84"/>
      <c r="F6" s="122"/>
    </row>
    <row r="7" spans="1:6" ht="24.75" customHeight="1">
      <c r="A7" s="30" t="s">
        <v>55</v>
      </c>
      <c r="B7" s="31" t="s">
        <v>56</v>
      </c>
      <c r="C7" s="84"/>
      <c r="D7" s="84"/>
      <c r="E7" s="84"/>
      <c r="F7" s="122"/>
    </row>
    <row r="8" spans="1:6" ht="24.75" customHeight="1">
      <c r="A8" s="30" t="s">
        <v>57</v>
      </c>
      <c r="B8" s="31" t="s">
        <v>58</v>
      </c>
      <c r="C8" s="84"/>
      <c r="D8" s="84"/>
      <c r="E8" s="84"/>
      <c r="F8" s="122"/>
    </row>
    <row r="9" spans="1:6" ht="13.5" customHeight="1">
      <c r="A9" s="30" t="s">
        <v>59</v>
      </c>
      <c r="B9" s="31" t="s">
        <v>60</v>
      </c>
      <c r="C9" s="84"/>
      <c r="D9" s="84"/>
      <c r="E9" s="84"/>
      <c r="F9" s="122"/>
    </row>
    <row r="10" spans="1:6" ht="13.5" customHeight="1">
      <c r="A10" s="33" t="s">
        <v>61</v>
      </c>
      <c r="B10" s="34" t="s">
        <v>62</v>
      </c>
      <c r="C10" s="85"/>
      <c r="D10" s="85"/>
      <c r="E10" s="85"/>
      <c r="F10" s="123"/>
    </row>
    <row r="11" spans="1:6" ht="13.5" customHeight="1">
      <c r="A11" s="30" t="s">
        <v>63</v>
      </c>
      <c r="B11" s="31" t="s">
        <v>64</v>
      </c>
      <c r="C11" s="84"/>
      <c r="D11" s="84"/>
      <c r="E11" s="84"/>
      <c r="F11" s="122"/>
    </row>
    <row r="12" spans="1:6" ht="13.5" customHeight="1">
      <c r="A12" s="30" t="s">
        <v>65</v>
      </c>
      <c r="B12" s="31" t="s">
        <v>66</v>
      </c>
      <c r="C12" s="84"/>
      <c r="D12" s="84"/>
      <c r="E12" s="84"/>
      <c r="F12" s="122"/>
    </row>
    <row r="13" spans="1:6" ht="13.5" customHeight="1">
      <c r="A13" s="30" t="s">
        <v>67</v>
      </c>
      <c r="B13" s="31" t="s">
        <v>68</v>
      </c>
      <c r="C13" s="84"/>
      <c r="D13" s="84"/>
      <c r="E13" s="84"/>
      <c r="F13" s="122"/>
    </row>
    <row r="14" spans="1:6" ht="13.5" customHeight="1">
      <c r="A14" s="30" t="s">
        <v>69</v>
      </c>
      <c r="B14" s="31" t="s">
        <v>70</v>
      </c>
      <c r="C14" s="84">
        <v>0</v>
      </c>
      <c r="D14" s="84">
        <v>0</v>
      </c>
      <c r="E14" s="84">
        <v>0</v>
      </c>
      <c r="F14" s="122"/>
    </row>
    <row r="15" spans="1:6" ht="13.5" customHeight="1">
      <c r="A15" s="30" t="s">
        <v>71</v>
      </c>
      <c r="B15" s="31" t="s">
        <v>72</v>
      </c>
      <c r="C15" s="84"/>
      <c r="D15" s="84"/>
      <c r="E15" s="84"/>
      <c r="F15" s="122"/>
    </row>
    <row r="16" spans="1:6" ht="13.5" customHeight="1">
      <c r="A16" s="30" t="s">
        <v>71</v>
      </c>
      <c r="B16" s="31" t="s">
        <v>73</v>
      </c>
      <c r="C16" s="84"/>
      <c r="D16" s="84"/>
      <c r="E16" s="84"/>
      <c r="F16" s="122"/>
    </row>
    <row r="17" spans="1:6" ht="13.5" customHeight="1">
      <c r="A17" s="33"/>
      <c r="B17" s="34" t="s">
        <v>74</v>
      </c>
      <c r="C17" s="85">
        <f>SUM(C11:C16)</f>
        <v>0</v>
      </c>
      <c r="D17" s="85">
        <f>SUM(D11:D16)</f>
        <v>0</v>
      </c>
      <c r="E17" s="85">
        <f>SUM(E11:E16)</f>
        <v>0</v>
      </c>
      <c r="F17" s="123"/>
    </row>
    <row r="18" spans="1:6" ht="13.5" customHeight="1">
      <c r="A18" s="30" t="s">
        <v>49</v>
      </c>
      <c r="B18" s="31" t="s">
        <v>50</v>
      </c>
      <c r="C18" s="84"/>
      <c r="D18" s="84"/>
      <c r="E18" s="84"/>
      <c r="F18" s="122"/>
    </row>
    <row r="19" spans="1:6" ht="20.25" customHeight="1">
      <c r="A19" s="30" t="s">
        <v>51</v>
      </c>
      <c r="B19" s="31" t="s">
        <v>52</v>
      </c>
      <c r="C19" s="84"/>
      <c r="D19" s="84"/>
      <c r="E19" s="84"/>
      <c r="F19" s="122"/>
    </row>
    <row r="20" spans="1:6" ht="20.25" customHeight="1">
      <c r="A20" s="30" t="s">
        <v>53</v>
      </c>
      <c r="B20" s="31" t="s">
        <v>54</v>
      </c>
      <c r="C20" s="84"/>
      <c r="D20" s="84"/>
      <c r="E20" s="84"/>
      <c r="F20" s="122"/>
    </row>
    <row r="21" spans="1:6" ht="20.25" customHeight="1">
      <c r="A21" s="30" t="s">
        <v>55</v>
      </c>
      <c r="B21" s="31" t="s">
        <v>56</v>
      </c>
      <c r="C21" s="84"/>
      <c r="D21" s="84"/>
      <c r="E21" s="84"/>
      <c r="F21" s="122"/>
    </row>
    <row r="22" spans="1:6" ht="20.25" customHeight="1">
      <c r="A22" s="30" t="s">
        <v>57</v>
      </c>
      <c r="B22" s="31" t="s">
        <v>58</v>
      </c>
      <c r="C22" s="84"/>
      <c r="D22" s="84"/>
      <c r="E22" s="84"/>
      <c r="F22" s="122"/>
    </row>
    <row r="23" spans="1:6" ht="12.75" customHeight="1">
      <c r="A23" s="30" t="s">
        <v>59</v>
      </c>
      <c r="B23" s="31" t="s">
        <v>60</v>
      </c>
      <c r="C23" s="84"/>
      <c r="D23" s="84"/>
      <c r="E23" s="84"/>
      <c r="F23" s="122"/>
    </row>
    <row r="24" spans="1:6" ht="12.75" customHeight="1">
      <c r="A24" s="33" t="s">
        <v>61</v>
      </c>
      <c r="B24" s="34" t="s">
        <v>62</v>
      </c>
      <c r="C24" s="84"/>
      <c r="D24" s="84"/>
      <c r="E24" s="84"/>
      <c r="F24" s="122"/>
    </row>
    <row r="25" spans="1:6" ht="12.75" customHeight="1">
      <c r="A25" s="30" t="s">
        <v>118</v>
      </c>
      <c r="B25" s="31" t="s">
        <v>119</v>
      </c>
      <c r="C25" s="84">
        <v>0</v>
      </c>
      <c r="D25" s="84">
        <v>0</v>
      </c>
      <c r="E25" s="84">
        <v>0</v>
      </c>
      <c r="F25" s="122"/>
    </row>
    <row r="26" spans="1:6" ht="50.25" customHeight="1">
      <c r="A26" s="33"/>
      <c r="B26" s="34" t="s">
        <v>122</v>
      </c>
      <c r="C26" s="84">
        <v>0</v>
      </c>
      <c r="D26" s="84">
        <v>0</v>
      </c>
      <c r="E26" s="84">
        <v>0</v>
      </c>
      <c r="F26" s="124"/>
    </row>
    <row r="27" spans="1:6" ht="12" customHeight="1">
      <c r="A27" s="30" t="s">
        <v>75</v>
      </c>
      <c r="B27" s="31" t="s">
        <v>76</v>
      </c>
      <c r="C27" s="41"/>
      <c r="D27" s="41"/>
      <c r="E27" s="41"/>
      <c r="F27" s="125"/>
    </row>
    <row r="28" spans="1:6" ht="12" customHeight="1">
      <c r="A28" s="30" t="s">
        <v>77</v>
      </c>
      <c r="B28" s="31" t="s">
        <v>78</v>
      </c>
      <c r="C28" s="41"/>
      <c r="D28" s="41"/>
      <c r="E28" s="41"/>
      <c r="F28" s="122"/>
    </row>
    <row r="29" spans="1:6" ht="12" customHeight="1">
      <c r="A29" s="30" t="s">
        <v>79</v>
      </c>
      <c r="B29" s="31" t="s">
        <v>80</v>
      </c>
      <c r="C29" s="41"/>
      <c r="D29" s="41"/>
      <c r="E29" s="41"/>
      <c r="F29" s="122"/>
    </row>
    <row r="30" spans="1:6" ht="12" customHeight="1">
      <c r="A30" s="30" t="s">
        <v>82</v>
      </c>
      <c r="B30" s="31" t="s">
        <v>83</v>
      </c>
      <c r="C30" s="41"/>
      <c r="D30" s="41"/>
      <c r="E30" s="41"/>
      <c r="F30" s="122"/>
    </row>
    <row r="31" spans="1:6" ht="22.5" customHeight="1">
      <c r="A31" s="30" t="s">
        <v>85</v>
      </c>
      <c r="B31" s="31" t="s">
        <v>235</v>
      </c>
      <c r="C31" s="41"/>
      <c r="D31" s="41"/>
      <c r="E31" s="41"/>
      <c r="F31" s="122"/>
    </row>
    <row r="32" spans="1:6" ht="11.25" customHeight="1">
      <c r="A32" s="39" t="s">
        <v>88</v>
      </c>
      <c r="B32" s="31" t="s">
        <v>89</v>
      </c>
      <c r="C32" s="41"/>
      <c r="D32" s="41"/>
      <c r="E32" s="41"/>
      <c r="F32" s="122"/>
    </row>
    <row r="33" spans="1:6" ht="14.25" customHeight="1">
      <c r="A33" s="39" t="s">
        <v>90</v>
      </c>
      <c r="B33" s="31" t="s">
        <v>91</v>
      </c>
      <c r="C33" s="93"/>
      <c r="D33" s="93"/>
      <c r="E33" s="93"/>
      <c r="F33" s="122"/>
    </row>
    <row r="34" spans="1:6" ht="14.25" customHeight="1">
      <c r="A34" s="39" t="s">
        <v>92</v>
      </c>
      <c r="B34" s="31" t="s">
        <v>93</v>
      </c>
      <c r="C34" s="84"/>
      <c r="D34" s="84"/>
      <c r="E34" s="84"/>
      <c r="F34" s="122"/>
    </row>
    <row r="35" spans="1:6" ht="14.25" customHeight="1">
      <c r="A35" s="42"/>
      <c r="B35" s="34" t="s">
        <v>94</v>
      </c>
      <c r="C35" s="85">
        <f>SUM(C27:C34)</f>
        <v>0</v>
      </c>
      <c r="D35" s="85">
        <f>SUM(D27:D34)</f>
        <v>0</v>
      </c>
      <c r="E35" s="85">
        <f>SUM(E27:E34)</f>
        <v>0</v>
      </c>
      <c r="F35" s="122"/>
    </row>
    <row r="36" spans="1:6" ht="14.25" customHeight="1">
      <c r="A36" s="39" t="s">
        <v>95</v>
      </c>
      <c r="B36" s="31" t="s">
        <v>96</v>
      </c>
      <c r="C36" s="94"/>
      <c r="D36" s="94"/>
      <c r="E36" s="94"/>
      <c r="F36" s="126"/>
    </row>
    <row r="37" spans="1:6" ht="14.25" customHeight="1">
      <c r="A37" s="39" t="s">
        <v>97</v>
      </c>
      <c r="B37" s="31" t="s">
        <v>98</v>
      </c>
      <c r="C37" s="84"/>
      <c r="D37" s="84"/>
      <c r="E37" s="84"/>
      <c r="F37" s="122"/>
    </row>
    <row r="38" spans="1:6" ht="14.25" customHeight="1">
      <c r="A38" s="42"/>
      <c r="B38" s="34" t="s">
        <v>99</v>
      </c>
      <c r="C38" s="84"/>
      <c r="D38" s="84"/>
      <c r="E38" s="84"/>
      <c r="F38" s="122"/>
    </row>
    <row r="39" spans="1:6" ht="14.25" customHeight="1">
      <c r="A39" s="33" t="s">
        <v>200</v>
      </c>
      <c r="B39" s="34" t="s">
        <v>201</v>
      </c>
      <c r="C39" s="85"/>
      <c r="D39" s="85"/>
      <c r="E39" s="85"/>
      <c r="F39" s="123"/>
    </row>
    <row r="40" spans="1:6" ht="14.25" customHeight="1">
      <c r="A40" s="42" t="s">
        <v>204</v>
      </c>
      <c r="B40" s="34" t="s">
        <v>205</v>
      </c>
      <c r="C40" s="85"/>
      <c r="D40" s="85"/>
      <c r="E40" s="85"/>
      <c r="F40" s="123"/>
    </row>
    <row r="41" spans="1:6" ht="14.25" customHeight="1">
      <c r="A41" s="42" t="s">
        <v>208</v>
      </c>
      <c r="B41" s="34" t="s">
        <v>209</v>
      </c>
      <c r="C41" s="85">
        <f>C39+C40</f>
        <v>0</v>
      </c>
      <c r="D41" s="85">
        <f>D39+D40</f>
        <v>0</v>
      </c>
      <c r="E41" s="85">
        <f>E39+E40</f>
        <v>0</v>
      </c>
      <c r="F41" s="123"/>
    </row>
    <row r="42" spans="1:6" ht="14.25" customHeight="1">
      <c r="A42" s="42" t="s">
        <v>210</v>
      </c>
      <c r="B42" s="34" t="s">
        <v>236</v>
      </c>
      <c r="C42" s="85"/>
      <c r="D42" s="85"/>
      <c r="E42" s="85"/>
      <c r="F42" s="123"/>
    </row>
    <row r="43" spans="1:6" ht="14.25" customHeight="1">
      <c r="A43" s="42" t="s">
        <v>212</v>
      </c>
      <c r="B43" s="34" t="s">
        <v>213</v>
      </c>
      <c r="C43" s="85"/>
      <c r="D43" s="85"/>
      <c r="E43" s="85"/>
      <c r="F43" s="123"/>
    </row>
    <row r="44" spans="1:6" ht="14.25" customHeight="1">
      <c r="A44" s="39" t="s">
        <v>123</v>
      </c>
      <c r="B44" s="31" t="s">
        <v>17</v>
      </c>
      <c r="C44" s="84"/>
      <c r="D44" s="84"/>
      <c r="E44" s="84"/>
      <c r="F44" s="122"/>
    </row>
    <row r="45" spans="1:6" ht="14.25" customHeight="1">
      <c r="A45" s="39" t="s">
        <v>124</v>
      </c>
      <c r="B45" s="31" t="s">
        <v>125</v>
      </c>
      <c r="C45" s="84"/>
      <c r="D45" s="84"/>
      <c r="E45" s="84"/>
      <c r="F45" s="122"/>
    </row>
    <row r="46" spans="1:6" ht="14.25" customHeight="1">
      <c r="A46" s="39" t="s">
        <v>126</v>
      </c>
      <c r="B46" s="31" t="s">
        <v>127</v>
      </c>
      <c r="C46" s="84"/>
      <c r="D46" s="84"/>
      <c r="E46" s="84"/>
      <c r="F46" s="122"/>
    </row>
    <row r="47" spans="1:6" ht="14.25" customHeight="1">
      <c r="A47" s="39" t="s">
        <v>214</v>
      </c>
      <c r="B47" s="31" t="s">
        <v>215</v>
      </c>
      <c r="C47" s="84"/>
      <c r="D47" s="84"/>
      <c r="E47" s="84"/>
      <c r="F47" s="122"/>
    </row>
    <row r="48" spans="1:6" ht="14.25" customHeight="1">
      <c r="A48" s="42"/>
      <c r="B48" s="34" t="s">
        <v>128</v>
      </c>
      <c r="C48" s="85">
        <f>SUM(C44:C47)</f>
        <v>0</v>
      </c>
      <c r="D48" s="85">
        <f>SUM(D44:D47)</f>
        <v>0</v>
      </c>
      <c r="E48" s="85">
        <f>SUM(E44:E47)</f>
        <v>0</v>
      </c>
      <c r="F48" s="123"/>
    </row>
    <row r="49" spans="1:6" ht="12.75" customHeight="1">
      <c r="A49" s="42" t="s">
        <v>216</v>
      </c>
      <c r="B49" s="34" t="s">
        <v>217</v>
      </c>
      <c r="C49" s="86"/>
      <c r="D49" s="86"/>
      <c r="E49" s="86"/>
      <c r="F49" s="127"/>
    </row>
    <row r="50" spans="1:6" ht="12.75" customHeight="1">
      <c r="A50" s="42"/>
      <c r="B50" s="34" t="s">
        <v>218</v>
      </c>
      <c r="C50" s="86"/>
      <c r="D50" s="86"/>
      <c r="E50" s="86"/>
      <c r="F50" s="127"/>
    </row>
    <row r="51" spans="1:6" ht="12.75" customHeight="1">
      <c r="A51" s="42">
        <v>965142</v>
      </c>
      <c r="B51" s="34" t="s">
        <v>219</v>
      </c>
      <c r="C51" s="87"/>
      <c r="D51" s="87"/>
      <c r="E51" s="87"/>
      <c r="F51" s="128"/>
    </row>
    <row r="52" spans="1:6" ht="12.75" customHeight="1">
      <c r="A52" s="42"/>
      <c r="B52" s="34" t="s">
        <v>220</v>
      </c>
      <c r="C52" s="85">
        <f>SUM(C49:C51)</f>
        <v>0</v>
      </c>
      <c r="D52" s="85">
        <f>SUM(D49:D51)</f>
        <v>0</v>
      </c>
      <c r="E52" s="85">
        <f>SUM(E49:E51)</f>
        <v>0</v>
      </c>
      <c r="F52" s="123"/>
    </row>
    <row r="53" spans="1:6" ht="21" customHeight="1">
      <c r="A53" s="39" t="s">
        <v>129</v>
      </c>
      <c r="B53" s="31" t="s">
        <v>221</v>
      </c>
      <c r="C53" s="84"/>
      <c r="D53" s="84"/>
      <c r="E53" s="84"/>
      <c r="F53" s="122"/>
    </row>
    <row r="54" spans="1:6" ht="21" customHeight="1">
      <c r="A54" s="39"/>
      <c r="B54" s="31" t="s">
        <v>131</v>
      </c>
      <c r="C54" s="84"/>
      <c r="D54" s="84"/>
      <c r="E54" s="84"/>
      <c r="F54" s="122"/>
    </row>
    <row r="55" spans="1:6" ht="12.75" customHeight="1">
      <c r="A55" s="39">
        <v>272</v>
      </c>
      <c r="B55" s="31" t="s">
        <v>132</v>
      </c>
      <c r="C55" s="84"/>
      <c r="D55" s="84"/>
      <c r="E55" s="84"/>
      <c r="F55" s="122"/>
    </row>
    <row r="56" spans="1:6" ht="12.75" customHeight="1">
      <c r="A56" s="42">
        <v>276</v>
      </c>
      <c r="B56" s="34" t="s">
        <v>133</v>
      </c>
      <c r="C56" s="85"/>
      <c r="D56" s="85"/>
      <c r="E56" s="85"/>
      <c r="F56" s="123"/>
    </row>
    <row r="57" spans="1:6" ht="12.75" customHeight="1">
      <c r="A57" s="50"/>
      <c r="B57" s="51" t="s">
        <v>134</v>
      </c>
      <c r="C57" s="88"/>
      <c r="D57" s="88"/>
      <c r="E57" s="88"/>
      <c r="F57" s="129"/>
    </row>
    <row r="58" spans="1:6" ht="12.75" customHeight="1">
      <c r="A58" s="50" t="s">
        <v>135</v>
      </c>
      <c r="B58" s="51" t="s">
        <v>136</v>
      </c>
      <c r="C58" s="89"/>
      <c r="D58" s="89"/>
      <c r="E58" s="89"/>
      <c r="F58" s="130"/>
    </row>
    <row r="59" spans="1:6" ht="12.75" customHeight="1">
      <c r="A59" s="42">
        <v>277</v>
      </c>
      <c r="B59" s="34" t="s">
        <v>137</v>
      </c>
      <c r="C59" s="85">
        <f>C41+C17+C58+C48+C52+C42+C35+C43+C38+C26</f>
        <v>0</v>
      </c>
      <c r="D59" s="85">
        <f>D41+D17+D58+D48+D52+D42+D35+D43+D38+D26</f>
        <v>0</v>
      </c>
      <c r="E59" s="85">
        <f>E41+E17+E58+E48+E52+E42+E35+E43+E38+E26</f>
        <v>0</v>
      </c>
      <c r="F59" s="131">
        <f>E59-D59</f>
        <v>0</v>
      </c>
    </row>
  </sheetData>
  <sheetProtection selectLockedCells="1" selectUnlockedCells="1"/>
  <printOptions headings="1"/>
  <pageMargins left="0.7083333333333334" right="0.7083333333333334" top="0.7486111111111111" bottom="0.7486111111111111" header="0.31527777777777777" footer="0.31527777777777777"/>
  <pageSetup fitToHeight="1" fitToWidth="1" horizontalDpi="300" verticalDpi="300" orientation="portrait" paperSize="9" scale="69" r:id="rId1"/>
  <headerFooter alignWithMargins="0">
    <oddHeader>&amp;C&amp;P/&amp;N</oddHeader>
    <oddFooter>&amp;L&amp;D&amp;C&amp;A&amp;R&amp;F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9"/>
  <sheetViews>
    <sheetView view="pageBreakPreview" zoomScaleNormal="120" zoomScaleSheetLayoutView="100" zoomScalePageLayoutView="0" workbookViewId="0" topLeftCell="A1">
      <selection activeCell="D1" sqref="D1"/>
    </sheetView>
  </sheetViews>
  <sheetFormatPr defaultColWidth="8.83203125" defaultRowHeight="18"/>
  <cols>
    <col min="1" max="1" width="8.83203125" style="120" customWidth="1"/>
    <col min="2" max="2" width="39.66015625" style="120" customWidth="1"/>
    <col min="3" max="4" width="9" style="120" customWidth="1"/>
    <col min="5" max="5" width="11.16015625" style="120" customWidth="1"/>
    <col min="6" max="6" width="11.83203125" style="120" customWidth="1"/>
    <col min="7" max="16384" width="8.83203125" style="120" customWidth="1"/>
  </cols>
  <sheetData>
    <row r="1" spans="1:6" ht="18">
      <c r="A1" s="23"/>
      <c r="B1" s="23"/>
      <c r="C1" s="81"/>
      <c r="D1" s="81"/>
      <c r="E1" s="81" t="s">
        <v>197</v>
      </c>
      <c r="F1" s="81"/>
    </row>
    <row r="2" spans="1:6" ht="18">
      <c r="A2" s="24">
        <v>370000</v>
      </c>
      <c r="B2" s="82" t="s">
        <v>321</v>
      </c>
      <c r="C2" s="83"/>
      <c r="D2" s="83"/>
      <c r="E2" s="83"/>
      <c r="F2" s="121"/>
    </row>
    <row r="3" spans="1:6" ht="56.25" customHeight="1">
      <c r="A3" s="24">
        <v>52020</v>
      </c>
      <c r="B3" s="42" t="s">
        <v>11</v>
      </c>
      <c r="C3" s="171" t="s">
        <v>262</v>
      </c>
      <c r="D3" s="240" t="s">
        <v>292</v>
      </c>
      <c r="E3" s="240" t="s">
        <v>322</v>
      </c>
      <c r="F3" s="121"/>
    </row>
    <row r="4" spans="1:6" ht="14.25" customHeight="1">
      <c r="A4" s="30" t="s">
        <v>49</v>
      </c>
      <c r="B4" s="31" t="s">
        <v>50</v>
      </c>
      <c r="C4" s="84"/>
      <c r="D4" s="84"/>
      <c r="E4" s="84"/>
      <c r="F4" s="122"/>
    </row>
    <row r="5" spans="1:6" ht="24.75" customHeight="1">
      <c r="A5" s="30" t="s">
        <v>51</v>
      </c>
      <c r="B5" s="31" t="s">
        <v>52</v>
      </c>
      <c r="C5" s="84"/>
      <c r="D5" s="84"/>
      <c r="E5" s="84"/>
      <c r="F5" s="122"/>
    </row>
    <row r="6" spans="1:6" ht="24.75" customHeight="1">
      <c r="A6" s="30" t="s">
        <v>53</v>
      </c>
      <c r="B6" s="31" t="s">
        <v>54</v>
      </c>
      <c r="C6" s="84"/>
      <c r="D6" s="84"/>
      <c r="E6" s="84"/>
      <c r="F6" s="122"/>
    </row>
    <row r="7" spans="1:6" ht="24.75" customHeight="1">
      <c r="A7" s="30" t="s">
        <v>55</v>
      </c>
      <c r="B7" s="31" t="s">
        <v>56</v>
      </c>
      <c r="C7" s="84"/>
      <c r="D7" s="84"/>
      <c r="E7" s="84"/>
      <c r="F7" s="122"/>
    </row>
    <row r="8" spans="1:6" ht="24.75" customHeight="1">
      <c r="A8" s="30" t="s">
        <v>57</v>
      </c>
      <c r="B8" s="31" t="s">
        <v>58</v>
      </c>
      <c r="C8" s="84"/>
      <c r="D8" s="84"/>
      <c r="E8" s="84"/>
      <c r="F8" s="122"/>
    </row>
    <row r="9" spans="1:6" ht="13.5" customHeight="1">
      <c r="A9" s="30" t="s">
        <v>59</v>
      </c>
      <c r="B9" s="31" t="s">
        <v>60</v>
      </c>
      <c r="C9" s="84"/>
      <c r="D9" s="84"/>
      <c r="E9" s="84"/>
      <c r="F9" s="122"/>
    </row>
    <row r="10" spans="1:6" ht="13.5" customHeight="1">
      <c r="A10" s="33" t="s">
        <v>61</v>
      </c>
      <c r="B10" s="34" t="s">
        <v>62</v>
      </c>
      <c r="C10" s="85"/>
      <c r="D10" s="85"/>
      <c r="E10" s="85"/>
      <c r="F10" s="123"/>
    </row>
    <row r="11" spans="1:6" ht="13.5" customHeight="1">
      <c r="A11" s="30" t="s">
        <v>63</v>
      </c>
      <c r="B11" s="31" t="s">
        <v>64</v>
      </c>
      <c r="C11" s="84"/>
      <c r="D11" s="84"/>
      <c r="E11" s="84"/>
      <c r="F11" s="122"/>
    </row>
    <row r="12" spans="1:6" ht="13.5" customHeight="1">
      <c r="A12" s="30" t="s">
        <v>65</v>
      </c>
      <c r="B12" s="31" t="s">
        <v>66</v>
      </c>
      <c r="C12" s="84"/>
      <c r="D12" s="84"/>
      <c r="E12" s="84"/>
      <c r="F12" s="122"/>
    </row>
    <row r="13" spans="1:6" ht="13.5" customHeight="1">
      <c r="A13" s="30" t="s">
        <v>67</v>
      </c>
      <c r="B13" s="31" t="s">
        <v>68</v>
      </c>
      <c r="C13" s="84"/>
      <c r="D13" s="84"/>
      <c r="E13" s="84"/>
      <c r="F13" s="122"/>
    </row>
    <row r="14" spans="1:6" ht="13.5" customHeight="1">
      <c r="A14" s="30" t="s">
        <v>69</v>
      </c>
      <c r="B14" s="31" t="s">
        <v>70</v>
      </c>
      <c r="C14" s="84">
        <v>0</v>
      </c>
      <c r="D14" s="84">
        <v>0</v>
      </c>
      <c r="E14" s="84">
        <v>0</v>
      </c>
      <c r="F14" s="122"/>
    </row>
    <row r="15" spans="1:6" ht="13.5" customHeight="1">
      <c r="A15" s="30" t="s">
        <v>71</v>
      </c>
      <c r="B15" s="31" t="s">
        <v>72</v>
      </c>
      <c r="C15" s="84"/>
      <c r="D15" s="84"/>
      <c r="E15" s="84"/>
      <c r="F15" s="122"/>
    </row>
    <row r="16" spans="1:6" ht="13.5" customHeight="1">
      <c r="A16" s="30" t="s">
        <v>71</v>
      </c>
      <c r="B16" s="31" t="s">
        <v>73</v>
      </c>
      <c r="C16" s="84"/>
      <c r="D16" s="84"/>
      <c r="E16" s="84"/>
      <c r="F16" s="122"/>
    </row>
    <row r="17" spans="1:6" ht="13.5" customHeight="1">
      <c r="A17" s="33"/>
      <c r="B17" s="34" t="s">
        <v>74</v>
      </c>
      <c r="C17" s="85">
        <f>SUM(C11:C16)</f>
        <v>0</v>
      </c>
      <c r="D17" s="85">
        <f>SUM(D11:D16)</f>
        <v>0</v>
      </c>
      <c r="E17" s="85">
        <f>SUM(E11:E16)</f>
        <v>0</v>
      </c>
      <c r="F17" s="123"/>
    </row>
    <row r="18" spans="1:6" ht="13.5" customHeight="1">
      <c r="A18" s="30" t="s">
        <v>49</v>
      </c>
      <c r="B18" s="31" t="s">
        <v>50</v>
      </c>
      <c r="C18" s="84"/>
      <c r="D18" s="84"/>
      <c r="E18" s="84"/>
      <c r="F18" s="122"/>
    </row>
    <row r="19" spans="1:6" ht="20.25" customHeight="1">
      <c r="A19" s="30" t="s">
        <v>51</v>
      </c>
      <c r="B19" s="31" t="s">
        <v>52</v>
      </c>
      <c r="C19" s="84"/>
      <c r="D19" s="84"/>
      <c r="E19" s="84"/>
      <c r="F19" s="122"/>
    </row>
    <row r="20" spans="1:6" ht="20.25" customHeight="1">
      <c r="A20" s="30" t="s">
        <v>53</v>
      </c>
      <c r="B20" s="31" t="s">
        <v>54</v>
      </c>
      <c r="C20" s="84"/>
      <c r="D20" s="84"/>
      <c r="E20" s="84"/>
      <c r="F20" s="122"/>
    </row>
    <row r="21" spans="1:6" ht="20.25" customHeight="1">
      <c r="A21" s="30" t="s">
        <v>55</v>
      </c>
      <c r="B21" s="31" t="s">
        <v>56</v>
      </c>
      <c r="C21" s="84"/>
      <c r="D21" s="84"/>
      <c r="E21" s="84"/>
      <c r="F21" s="122"/>
    </row>
    <row r="22" spans="1:6" ht="20.25" customHeight="1">
      <c r="A22" s="30" t="s">
        <v>57</v>
      </c>
      <c r="B22" s="31" t="s">
        <v>58</v>
      </c>
      <c r="C22" s="84"/>
      <c r="D22" s="84"/>
      <c r="E22" s="84"/>
      <c r="F22" s="122"/>
    </row>
    <row r="23" spans="1:6" ht="12.75" customHeight="1">
      <c r="A23" s="30" t="s">
        <v>59</v>
      </c>
      <c r="B23" s="31" t="s">
        <v>60</v>
      </c>
      <c r="C23" s="84"/>
      <c r="D23" s="84"/>
      <c r="E23" s="84"/>
      <c r="F23" s="122"/>
    </row>
    <row r="24" spans="1:6" ht="12.75" customHeight="1">
      <c r="A24" s="33" t="s">
        <v>61</v>
      </c>
      <c r="B24" s="34" t="s">
        <v>62</v>
      </c>
      <c r="C24" s="84"/>
      <c r="D24" s="84"/>
      <c r="E24" s="84"/>
      <c r="F24" s="122"/>
    </row>
    <row r="25" spans="1:6" ht="12.75" customHeight="1">
      <c r="A25" s="30" t="s">
        <v>118</v>
      </c>
      <c r="B25" s="31" t="s">
        <v>119</v>
      </c>
      <c r="C25" s="84"/>
      <c r="D25" s="84"/>
      <c r="E25" s="84"/>
      <c r="F25" s="122"/>
    </row>
    <row r="26" spans="1:6" ht="33.75" customHeight="1">
      <c r="A26" s="33"/>
      <c r="B26" s="34" t="s">
        <v>122</v>
      </c>
      <c r="C26" s="84"/>
      <c r="D26" s="84"/>
      <c r="E26" s="84"/>
      <c r="F26" s="124"/>
    </row>
    <row r="27" spans="1:6" ht="12" customHeight="1">
      <c r="A27" s="30" t="s">
        <v>75</v>
      </c>
      <c r="B27" s="31" t="s">
        <v>76</v>
      </c>
      <c r="C27" s="41"/>
      <c r="D27" s="41"/>
      <c r="E27" s="41"/>
      <c r="F27" s="125"/>
    </row>
    <row r="28" spans="1:6" ht="12" customHeight="1">
      <c r="A28" s="30" t="s">
        <v>77</v>
      </c>
      <c r="B28" s="31" t="s">
        <v>78</v>
      </c>
      <c r="C28" s="41"/>
      <c r="D28" s="41"/>
      <c r="E28" s="41"/>
      <c r="F28" s="122"/>
    </row>
    <row r="29" spans="1:6" ht="12" customHeight="1">
      <c r="A29" s="30" t="s">
        <v>79</v>
      </c>
      <c r="B29" s="31" t="s">
        <v>80</v>
      </c>
      <c r="C29" s="41"/>
      <c r="D29" s="41"/>
      <c r="E29" s="41"/>
      <c r="F29" s="122"/>
    </row>
    <row r="30" spans="1:6" ht="12" customHeight="1">
      <c r="A30" s="30" t="s">
        <v>82</v>
      </c>
      <c r="B30" s="31" t="s">
        <v>83</v>
      </c>
      <c r="C30" s="41"/>
      <c r="D30" s="41"/>
      <c r="E30" s="41"/>
      <c r="F30" s="122"/>
    </row>
    <row r="31" spans="1:6" ht="22.5" customHeight="1">
      <c r="A31" s="30" t="s">
        <v>85</v>
      </c>
      <c r="B31" s="31" t="s">
        <v>235</v>
      </c>
      <c r="C31" s="41"/>
      <c r="D31" s="41"/>
      <c r="E31" s="41"/>
      <c r="F31" s="122"/>
    </row>
    <row r="32" spans="1:6" ht="11.25" customHeight="1">
      <c r="A32" s="39" t="s">
        <v>88</v>
      </c>
      <c r="B32" s="31" t="s">
        <v>89</v>
      </c>
      <c r="C32" s="41"/>
      <c r="D32" s="41"/>
      <c r="E32" s="41"/>
      <c r="F32" s="122"/>
    </row>
    <row r="33" spans="1:6" ht="14.25" customHeight="1">
      <c r="A33" s="39" t="s">
        <v>90</v>
      </c>
      <c r="B33" s="31" t="s">
        <v>91</v>
      </c>
      <c r="C33" s="93"/>
      <c r="D33" s="93"/>
      <c r="E33" s="93"/>
      <c r="F33" s="122"/>
    </row>
    <row r="34" spans="1:6" ht="14.25" customHeight="1">
      <c r="A34" s="39" t="s">
        <v>92</v>
      </c>
      <c r="B34" s="31" t="s">
        <v>93</v>
      </c>
      <c r="C34" s="84"/>
      <c r="D34" s="84"/>
      <c r="E34" s="84"/>
      <c r="F34" s="122"/>
    </row>
    <row r="35" spans="1:6" ht="14.25" customHeight="1">
      <c r="A35" s="42"/>
      <c r="B35" s="34" t="s">
        <v>94</v>
      </c>
      <c r="C35" s="85">
        <f>SUM(C27:C34)</f>
        <v>0</v>
      </c>
      <c r="D35" s="85">
        <f>SUM(D27:D34)</f>
        <v>0</v>
      </c>
      <c r="E35" s="85">
        <f>SUM(E27:E34)</f>
        <v>0</v>
      </c>
      <c r="F35" s="122"/>
    </row>
    <row r="36" spans="1:6" ht="14.25" customHeight="1">
      <c r="A36" s="39" t="s">
        <v>95</v>
      </c>
      <c r="B36" s="31" t="s">
        <v>96</v>
      </c>
      <c r="C36" s="94"/>
      <c r="D36" s="94"/>
      <c r="E36" s="94"/>
      <c r="F36" s="126"/>
    </row>
    <row r="37" spans="1:6" ht="14.25" customHeight="1">
      <c r="A37" s="39" t="s">
        <v>97</v>
      </c>
      <c r="B37" s="31" t="s">
        <v>98</v>
      </c>
      <c r="C37" s="84"/>
      <c r="D37" s="84"/>
      <c r="E37" s="84"/>
      <c r="F37" s="122"/>
    </row>
    <row r="38" spans="1:6" ht="14.25" customHeight="1">
      <c r="A38" s="42"/>
      <c r="B38" s="34" t="s">
        <v>99</v>
      </c>
      <c r="C38" s="84"/>
      <c r="D38" s="84"/>
      <c r="E38" s="84"/>
      <c r="F38" s="122"/>
    </row>
    <row r="39" spans="1:6" ht="14.25" customHeight="1">
      <c r="A39" s="33" t="s">
        <v>293</v>
      </c>
      <c r="B39" s="34" t="s">
        <v>227</v>
      </c>
      <c r="C39" s="85"/>
      <c r="D39" s="85">
        <v>118110</v>
      </c>
      <c r="E39" s="85">
        <v>0</v>
      </c>
      <c r="F39" s="123"/>
    </row>
    <row r="40" spans="1:6" ht="14.25" customHeight="1">
      <c r="A40" s="42" t="s">
        <v>204</v>
      </c>
      <c r="B40" s="34" t="s">
        <v>205</v>
      </c>
      <c r="C40" s="85">
        <v>0</v>
      </c>
      <c r="D40" s="85">
        <v>8</v>
      </c>
      <c r="E40" s="85">
        <v>0</v>
      </c>
      <c r="F40" s="123"/>
    </row>
    <row r="41" spans="1:6" ht="14.25" customHeight="1">
      <c r="A41" s="42" t="s">
        <v>208</v>
      </c>
      <c r="B41" s="34" t="s">
        <v>209</v>
      </c>
      <c r="C41" s="85">
        <f>C39+C40</f>
        <v>0</v>
      </c>
      <c r="D41" s="85">
        <f>D39+D40</f>
        <v>118118</v>
      </c>
      <c r="E41" s="85">
        <f>E39+E40</f>
        <v>0</v>
      </c>
      <c r="F41" s="123"/>
    </row>
    <row r="42" spans="1:6" ht="14.25" customHeight="1">
      <c r="A42" s="42" t="s">
        <v>210</v>
      </c>
      <c r="B42" s="34" t="s">
        <v>236</v>
      </c>
      <c r="C42" s="85"/>
      <c r="D42" s="85"/>
      <c r="E42" s="85"/>
      <c r="F42" s="123"/>
    </row>
    <row r="43" spans="1:6" ht="14.25" customHeight="1">
      <c r="A43" s="42" t="s">
        <v>212</v>
      </c>
      <c r="B43" s="34" t="s">
        <v>213</v>
      </c>
      <c r="C43" s="85"/>
      <c r="D43" s="85">
        <v>31890</v>
      </c>
      <c r="E43" s="85">
        <v>0</v>
      </c>
      <c r="F43" s="123"/>
    </row>
    <row r="44" spans="1:6" ht="14.25" customHeight="1">
      <c r="A44" s="39" t="s">
        <v>123</v>
      </c>
      <c r="B44" s="31" t="s">
        <v>17</v>
      </c>
      <c r="C44" s="84"/>
      <c r="D44" s="84"/>
      <c r="E44" s="84"/>
      <c r="F44" s="122"/>
    </row>
    <row r="45" spans="1:6" ht="14.25" customHeight="1">
      <c r="A45" s="39" t="s">
        <v>124</v>
      </c>
      <c r="B45" s="31" t="s">
        <v>125</v>
      </c>
      <c r="C45" s="84"/>
      <c r="D45" s="84"/>
      <c r="E45" s="84"/>
      <c r="F45" s="122"/>
    </row>
    <row r="46" spans="1:6" ht="14.25" customHeight="1">
      <c r="A46" s="39" t="s">
        <v>126</v>
      </c>
      <c r="B46" s="31" t="s">
        <v>127</v>
      </c>
      <c r="C46" s="84"/>
      <c r="D46" s="84"/>
      <c r="E46" s="84"/>
      <c r="F46" s="122"/>
    </row>
    <row r="47" spans="1:6" ht="14.25" customHeight="1">
      <c r="A47" s="39" t="s">
        <v>214</v>
      </c>
      <c r="B47" s="31" t="s">
        <v>215</v>
      </c>
      <c r="C47" s="84"/>
      <c r="D47" s="84"/>
      <c r="E47" s="84"/>
      <c r="F47" s="122"/>
    </row>
    <row r="48" spans="1:6" ht="14.25" customHeight="1">
      <c r="A48" s="42"/>
      <c r="B48" s="34" t="s">
        <v>128</v>
      </c>
      <c r="C48" s="85">
        <f>SUM(C44:C47)</f>
        <v>0</v>
      </c>
      <c r="D48" s="85">
        <f>SUM(D44:D47)</f>
        <v>0</v>
      </c>
      <c r="E48" s="85">
        <f>SUM(E44:E47)</f>
        <v>0</v>
      </c>
      <c r="F48" s="123"/>
    </row>
    <row r="49" spans="1:6" ht="12.75" customHeight="1">
      <c r="A49" s="42" t="s">
        <v>216</v>
      </c>
      <c r="B49" s="34" t="s">
        <v>217</v>
      </c>
      <c r="C49" s="86"/>
      <c r="D49" s="86"/>
      <c r="E49" s="86"/>
      <c r="F49" s="127"/>
    </row>
    <row r="50" spans="1:6" ht="12.75" customHeight="1">
      <c r="A50" s="42"/>
      <c r="B50" s="34" t="s">
        <v>218</v>
      </c>
      <c r="C50" s="86"/>
      <c r="D50" s="86"/>
      <c r="E50" s="86"/>
      <c r="F50" s="127"/>
    </row>
    <row r="51" spans="1:6" ht="12.75" customHeight="1">
      <c r="A51" s="42">
        <v>965142</v>
      </c>
      <c r="B51" s="34" t="s">
        <v>219</v>
      </c>
      <c r="C51" s="87"/>
      <c r="D51" s="87"/>
      <c r="E51" s="87"/>
      <c r="F51" s="128"/>
    </row>
    <row r="52" spans="1:6" ht="12.75" customHeight="1">
      <c r="A52" s="42"/>
      <c r="B52" s="34" t="s">
        <v>220</v>
      </c>
      <c r="C52" s="85">
        <f>SUM(C49:C51)</f>
        <v>0</v>
      </c>
      <c r="D52" s="85">
        <f>SUM(D49:D51)</f>
        <v>0</v>
      </c>
      <c r="E52" s="85">
        <f>SUM(E49:E51)</f>
        <v>0</v>
      </c>
      <c r="F52" s="123"/>
    </row>
    <row r="53" spans="1:6" ht="27.75" customHeight="1">
      <c r="A53" s="39" t="s">
        <v>241</v>
      </c>
      <c r="B53" s="31" t="s">
        <v>256</v>
      </c>
      <c r="C53" s="243">
        <v>0</v>
      </c>
      <c r="D53" s="243">
        <v>1687412</v>
      </c>
      <c r="E53" s="243">
        <v>0</v>
      </c>
      <c r="F53" s="333" t="s">
        <v>266</v>
      </c>
    </row>
    <row r="54" spans="1:6" ht="21" customHeight="1">
      <c r="A54" s="39"/>
      <c r="B54" s="31" t="s">
        <v>131</v>
      </c>
      <c r="C54" s="84"/>
      <c r="D54" s="84"/>
      <c r="E54" s="84"/>
      <c r="F54" s="122"/>
    </row>
    <row r="55" spans="1:6" ht="12.75" customHeight="1">
      <c r="A55" s="39">
        <v>272</v>
      </c>
      <c r="B55" s="31" t="s">
        <v>132</v>
      </c>
      <c r="C55" s="84"/>
      <c r="D55" s="84"/>
      <c r="E55" s="84"/>
      <c r="F55" s="122"/>
    </row>
    <row r="56" spans="1:6" ht="12.75" customHeight="1">
      <c r="A56" s="42">
        <v>276</v>
      </c>
      <c r="B56" s="34" t="s">
        <v>133</v>
      </c>
      <c r="C56" s="132">
        <f>SUM(C53:C55)</f>
        <v>0</v>
      </c>
      <c r="D56" s="132">
        <f>SUM(D53:D55)</f>
        <v>1687412</v>
      </c>
      <c r="E56" s="132">
        <f>SUM(E53:E55)</f>
        <v>0</v>
      </c>
      <c r="F56" s="123"/>
    </row>
    <row r="57" spans="1:6" ht="12.75" customHeight="1">
      <c r="A57" s="50"/>
      <c r="B57" s="51" t="s">
        <v>134</v>
      </c>
      <c r="C57" s="88"/>
      <c r="D57" s="88"/>
      <c r="E57" s="88"/>
      <c r="F57" s="129"/>
    </row>
    <row r="58" spans="1:6" ht="12.75" customHeight="1">
      <c r="A58" s="50" t="s">
        <v>135</v>
      </c>
      <c r="B58" s="51" t="s">
        <v>136</v>
      </c>
      <c r="C58" s="89"/>
      <c r="D58" s="89"/>
      <c r="E58" s="89"/>
      <c r="F58" s="130"/>
    </row>
    <row r="59" spans="1:6" ht="12.75" customHeight="1">
      <c r="A59" s="42">
        <v>277</v>
      </c>
      <c r="B59" s="34" t="s">
        <v>137</v>
      </c>
      <c r="C59" s="85">
        <f>C41+C17+C56+C48+C52+C42+C35+C43+C38+C26</f>
        <v>0</v>
      </c>
      <c r="D59" s="85">
        <f>D41+D17+D56+D48+D52+D42+D35+D43+D38+D26</f>
        <v>1837420</v>
      </c>
      <c r="E59" s="85">
        <f>E41+E17+E56+E48+E52+E42+E35+E43+E38+E26</f>
        <v>0</v>
      </c>
      <c r="F59" s="131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74" r:id="rId1"/>
  <headerFooter alignWithMargins="0">
    <oddHeader>&amp;R&amp;A</oddHeader>
    <oddFooter>&amp;L&amp;D&amp;R&amp;F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6"/>
  <sheetViews>
    <sheetView zoomScalePageLayoutView="0" workbookViewId="0" topLeftCell="A1">
      <selection activeCell="D3" sqref="D3"/>
    </sheetView>
  </sheetViews>
  <sheetFormatPr defaultColWidth="8.83203125" defaultRowHeight="18"/>
  <cols>
    <col min="1" max="1" width="8.83203125" style="3" customWidth="1"/>
    <col min="2" max="2" width="40.08203125" style="3" customWidth="1"/>
    <col min="3" max="5" width="10.08203125" style="3" customWidth="1"/>
    <col min="6" max="6" width="16.91015625" style="356" customWidth="1"/>
    <col min="7" max="16384" width="8.83203125" style="3" customWidth="1"/>
  </cols>
  <sheetData>
    <row r="1" spans="1:5" ht="12.75">
      <c r="A1" s="23"/>
      <c r="B1" s="23"/>
      <c r="C1" s="81"/>
      <c r="D1" s="81"/>
      <c r="E1" s="81"/>
    </row>
    <row r="2" spans="1:5" ht="12.75">
      <c r="A2" s="24">
        <v>999000</v>
      </c>
      <c r="B2" s="25" t="s">
        <v>321</v>
      </c>
      <c r="C2" s="8"/>
      <c r="D2" s="8"/>
      <c r="E2" s="8" t="s">
        <v>197</v>
      </c>
    </row>
    <row r="3" spans="1:5" ht="26.25">
      <c r="A3" s="24">
        <v>56010</v>
      </c>
      <c r="B3" s="26" t="s">
        <v>251</v>
      </c>
      <c r="C3" s="171" t="s">
        <v>262</v>
      </c>
      <c r="D3" s="240" t="s">
        <v>292</v>
      </c>
      <c r="E3" s="240" t="s">
        <v>322</v>
      </c>
    </row>
    <row r="4" spans="1:5" ht="14.25" customHeight="1">
      <c r="A4" s="30" t="s">
        <v>49</v>
      </c>
      <c r="B4" s="31" t="s">
        <v>50</v>
      </c>
      <c r="C4" s="97"/>
      <c r="D4" s="97"/>
      <c r="E4" s="97"/>
    </row>
    <row r="5" spans="1:5" ht="23.25" customHeight="1">
      <c r="A5" s="30" t="s">
        <v>51</v>
      </c>
      <c r="B5" s="31" t="s">
        <v>52</v>
      </c>
      <c r="C5" s="133"/>
      <c r="D5" s="133"/>
      <c r="E5" s="133"/>
    </row>
    <row r="6" spans="1:5" ht="25.5" customHeight="1">
      <c r="A6" s="30" t="s">
        <v>53</v>
      </c>
      <c r="B6" s="31" t="s">
        <v>54</v>
      </c>
      <c r="C6" s="133"/>
      <c r="D6" s="133"/>
      <c r="E6" s="133"/>
    </row>
    <row r="7" spans="1:5" ht="12.75" customHeight="1">
      <c r="A7" s="30" t="s">
        <v>55</v>
      </c>
      <c r="B7" s="31" t="s">
        <v>56</v>
      </c>
      <c r="C7" s="133"/>
      <c r="D7" s="133"/>
      <c r="E7" s="133"/>
    </row>
    <row r="8" spans="1:5" ht="24" customHeight="1">
      <c r="A8" s="30" t="s">
        <v>57</v>
      </c>
      <c r="B8" s="31" t="s">
        <v>58</v>
      </c>
      <c r="C8" s="133"/>
      <c r="D8" s="133"/>
      <c r="E8" s="133"/>
    </row>
    <row r="9" spans="1:5" ht="12.75" customHeight="1">
      <c r="A9" s="30" t="s">
        <v>59</v>
      </c>
      <c r="B9" s="31" t="s">
        <v>60</v>
      </c>
      <c r="C9" s="133"/>
      <c r="D9" s="133"/>
      <c r="E9" s="133"/>
    </row>
    <row r="10" spans="1:5" ht="12.75" customHeight="1">
      <c r="A10" s="33" t="s">
        <v>61</v>
      </c>
      <c r="B10" s="34" t="s">
        <v>62</v>
      </c>
      <c r="C10" s="133"/>
      <c r="D10" s="133"/>
      <c r="E10" s="133"/>
    </row>
    <row r="11" spans="1:5" ht="12.75" customHeight="1">
      <c r="A11" s="30" t="s">
        <v>63</v>
      </c>
      <c r="B11" s="31" t="s">
        <v>64</v>
      </c>
      <c r="C11" s="133"/>
      <c r="D11" s="133"/>
      <c r="E11" s="133"/>
    </row>
    <row r="12" spans="1:5" ht="12.75" customHeight="1">
      <c r="A12" s="30" t="s">
        <v>65</v>
      </c>
      <c r="B12" s="31" t="s">
        <v>66</v>
      </c>
      <c r="C12" s="133"/>
      <c r="D12" s="133"/>
      <c r="E12" s="133"/>
    </row>
    <row r="13" spans="1:5" ht="12.75" customHeight="1">
      <c r="A13" s="30" t="s">
        <v>67</v>
      </c>
      <c r="B13" s="31" t="s">
        <v>68</v>
      </c>
      <c r="C13" s="133"/>
      <c r="D13" s="133"/>
      <c r="E13" s="133"/>
    </row>
    <row r="14" spans="1:5" ht="12.75" customHeight="1">
      <c r="A14" s="30" t="s">
        <v>69</v>
      </c>
      <c r="B14" s="31" t="s">
        <v>70</v>
      </c>
      <c r="C14" s="133"/>
      <c r="D14" s="133"/>
      <c r="E14" s="133"/>
    </row>
    <row r="15" spans="1:6" ht="12.75" customHeight="1">
      <c r="A15" s="30" t="s">
        <v>71</v>
      </c>
      <c r="B15" s="31" t="s">
        <v>252</v>
      </c>
      <c r="C15" s="41">
        <v>0</v>
      </c>
      <c r="D15" s="41">
        <v>0</v>
      </c>
      <c r="E15" s="41">
        <v>0</v>
      </c>
      <c r="F15" s="357" t="s">
        <v>329</v>
      </c>
    </row>
    <row r="16" spans="1:6" ht="12.75" customHeight="1">
      <c r="A16" s="30" t="s">
        <v>71</v>
      </c>
      <c r="B16" s="31" t="s">
        <v>73</v>
      </c>
      <c r="C16" s="133"/>
      <c r="D16" s="133"/>
      <c r="E16" s="133"/>
      <c r="F16" s="356" t="s">
        <v>330</v>
      </c>
    </row>
    <row r="17" spans="1:5" ht="12.75" customHeight="1">
      <c r="A17" s="33"/>
      <c r="B17" s="34" t="s">
        <v>74</v>
      </c>
      <c r="C17" s="174">
        <f>SUM(C15:C16)</f>
        <v>0</v>
      </c>
      <c r="D17" s="174">
        <f>SUM(D15:D16)</f>
        <v>0</v>
      </c>
      <c r="E17" s="174">
        <f>SUM(E15:E16)</f>
        <v>0</v>
      </c>
    </row>
    <row r="18" spans="1:5" ht="12.75" customHeight="1">
      <c r="A18" s="30" t="s">
        <v>75</v>
      </c>
      <c r="B18" s="31" t="s">
        <v>76</v>
      </c>
      <c r="C18" s="133"/>
      <c r="D18" s="133"/>
      <c r="E18" s="133"/>
    </row>
    <row r="19" spans="1:5" ht="12.75" customHeight="1">
      <c r="A19" s="30" t="s">
        <v>77</v>
      </c>
      <c r="B19" s="31" t="s">
        <v>78</v>
      </c>
      <c r="C19" s="133"/>
      <c r="D19" s="133"/>
      <c r="E19" s="133"/>
    </row>
    <row r="20" spans="1:5" ht="12.75" customHeight="1">
      <c r="A20" s="30" t="s">
        <v>79</v>
      </c>
      <c r="B20" s="31" t="s">
        <v>80</v>
      </c>
      <c r="C20" s="133"/>
      <c r="D20" s="133"/>
      <c r="E20" s="133"/>
    </row>
    <row r="21" spans="1:5" ht="12.75" customHeight="1">
      <c r="A21" s="30" t="s">
        <v>82</v>
      </c>
      <c r="B21" s="31" t="s">
        <v>83</v>
      </c>
      <c r="C21" s="133"/>
      <c r="D21" s="133"/>
      <c r="E21" s="133"/>
    </row>
    <row r="22" spans="1:5" ht="23.25" customHeight="1">
      <c r="A22" s="30" t="s">
        <v>85</v>
      </c>
      <c r="B22" s="31" t="s">
        <v>86</v>
      </c>
      <c r="C22" s="133"/>
      <c r="D22" s="133"/>
      <c r="E22" s="133"/>
    </row>
    <row r="23" spans="1:5" ht="12.75" customHeight="1">
      <c r="A23" s="39" t="s">
        <v>88</v>
      </c>
      <c r="B23" s="31" t="s">
        <v>89</v>
      </c>
      <c r="C23" s="133"/>
      <c r="D23" s="133"/>
      <c r="E23" s="133"/>
    </row>
    <row r="24" spans="1:5" ht="12.75" customHeight="1">
      <c r="A24" s="39" t="s">
        <v>90</v>
      </c>
      <c r="B24" s="31" t="s">
        <v>91</v>
      </c>
      <c r="C24" s="133"/>
      <c r="D24" s="133"/>
      <c r="E24" s="133"/>
    </row>
    <row r="25" spans="1:5" ht="12.75" customHeight="1">
      <c r="A25" s="39" t="s">
        <v>92</v>
      </c>
      <c r="B25" s="31" t="s">
        <v>93</v>
      </c>
      <c r="C25" s="133"/>
      <c r="D25" s="133"/>
      <c r="E25" s="133"/>
    </row>
    <row r="26" spans="1:5" ht="12.75" customHeight="1">
      <c r="A26" s="42"/>
      <c r="B26" s="34" t="s">
        <v>94</v>
      </c>
      <c r="C26" s="133"/>
      <c r="D26" s="133"/>
      <c r="E26" s="133"/>
    </row>
    <row r="27" spans="1:5" ht="12.75" customHeight="1">
      <c r="A27" s="39" t="s">
        <v>95</v>
      </c>
      <c r="B27" s="31" t="s">
        <v>96</v>
      </c>
      <c r="C27" s="133"/>
      <c r="D27" s="133"/>
      <c r="E27" s="133"/>
    </row>
    <row r="28" spans="1:5" ht="12.75" customHeight="1">
      <c r="A28" s="39" t="s">
        <v>97</v>
      </c>
      <c r="B28" s="31" t="s">
        <v>98</v>
      </c>
      <c r="C28" s="133"/>
      <c r="D28" s="133"/>
      <c r="E28" s="133"/>
    </row>
    <row r="29" spans="1:5" ht="12.75" customHeight="1">
      <c r="A29" s="42"/>
      <c r="B29" s="34" t="s">
        <v>99</v>
      </c>
      <c r="C29" s="133"/>
      <c r="D29" s="133"/>
      <c r="E29" s="133"/>
    </row>
    <row r="30" spans="1:5" ht="12.75" customHeight="1">
      <c r="A30" s="42">
        <v>9401012</v>
      </c>
      <c r="B30" s="34" t="s">
        <v>238</v>
      </c>
      <c r="C30" s="133"/>
      <c r="D30" s="133"/>
      <c r="E30" s="133"/>
    </row>
    <row r="31" spans="1:5" ht="12.75" customHeight="1">
      <c r="A31" s="39" t="s">
        <v>100</v>
      </c>
      <c r="B31" s="31" t="s">
        <v>101</v>
      </c>
      <c r="C31" s="133"/>
      <c r="D31" s="133"/>
      <c r="E31" s="133"/>
    </row>
    <row r="32" spans="1:5" ht="12.75" customHeight="1">
      <c r="A32" s="39" t="s">
        <v>102</v>
      </c>
      <c r="B32" s="31" t="s">
        <v>103</v>
      </c>
      <c r="C32" s="134">
        <v>0</v>
      </c>
      <c r="D32" s="134">
        <v>0</v>
      </c>
      <c r="E32" s="134">
        <v>0</v>
      </c>
    </row>
    <row r="33" spans="1:5" ht="12.75" customHeight="1">
      <c r="A33" s="39" t="s">
        <v>104</v>
      </c>
      <c r="B33" s="49" t="s">
        <v>105</v>
      </c>
      <c r="C33" s="134">
        <v>0</v>
      </c>
      <c r="D33" s="134">
        <v>0</v>
      </c>
      <c r="E33" s="134">
        <v>0</v>
      </c>
    </row>
    <row r="34" spans="1:5" ht="12.75" customHeight="1">
      <c r="A34" s="39" t="s">
        <v>106</v>
      </c>
      <c r="B34" s="31" t="s">
        <v>107</v>
      </c>
      <c r="C34" s="134"/>
      <c r="D34" s="134"/>
      <c r="E34" s="134"/>
    </row>
    <row r="35" spans="1:5" ht="12.75" customHeight="1">
      <c r="A35" s="39" t="s">
        <v>108</v>
      </c>
      <c r="B35" s="31" t="s">
        <v>109</v>
      </c>
      <c r="C35" s="134"/>
      <c r="D35" s="134"/>
      <c r="E35" s="134"/>
    </row>
    <row r="36" spans="1:5" ht="12.75" customHeight="1">
      <c r="A36" s="39"/>
      <c r="B36" s="34" t="s">
        <v>110</v>
      </c>
      <c r="C36" s="135">
        <f>SUM(C31:C35)</f>
        <v>0</v>
      </c>
      <c r="D36" s="135">
        <f>SUM(D31:D35)</f>
        <v>0</v>
      </c>
      <c r="E36" s="135">
        <f>SUM(E31:E35)</f>
        <v>0</v>
      </c>
    </row>
    <row r="37" spans="1:6" ht="29.25" customHeight="1">
      <c r="A37" s="39" t="s">
        <v>111</v>
      </c>
      <c r="B37" s="31" t="s">
        <v>112</v>
      </c>
      <c r="C37" s="134">
        <v>0</v>
      </c>
      <c r="D37" s="134">
        <v>0</v>
      </c>
      <c r="E37" s="134">
        <v>0</v>
      </c>
      <c r="F37" s="358"/>
    </row>
    <row r="38" spans="1:5" ht="15" customHeight="1">
      <c r="A38" s="39" t="s">
        <v>111</v>
      </c>
      <c r="B38" s="31" t="s">
        <v>113</v>
      </c>
      <c r="C38" s="134"/>
      <c r="D38" s="134"/>
      <c r="E38" s="134"/>
    </row>
    <row r="39" spans="1:5" ht="15" customHeight="1">
      <c r="A39" s="39" t="s">
        <v>111</v>
      </c>
      <c r="B39" s="31" t="s">
        <v>114</v>
      </c>
      <c r="C39" s="134"/>
      <c r="D39" s="134"/>
      <c r="E39" s="134"/>
    </row>
    <row r="40" spans="1:5" ht="15" customHeight="1">
      <c r="A40" s="39" t="s">
        <v>111</v>
      </c>
      <c r="B40" s="31" t="s">
        <v>115</v>
      </c>
      <c r="C40" s="137"/>
      <c r="D40" s="137"/>
      <c r="E40" s="137"/>
    </row>
    <row r="41" spans="1:5" ht="15" customHeight="1">
      <c r="A41" s="42"/>
      <c r="B41" s="34" t="s">
        <v>116</v>
      </c>
      <c r="C41" s="138">
        <f>SUM(C37:C40)</f>
        <v>0</v>
      </c>
      <c r="D41" s="138">
        <f>SUM(D37:D40)</f>
        <v>0</v>
      </c>
      <c r="E41" s="138">
        <f>SUM(E37:E40)</f>
        <v>0</v>
      </c>
    </row>
    <row r="42" spans="1:5" ht="15" customHeight="1">
      <c r="A42" s="50"/>
      <c r="B42" s="51" t="s">
        <v>117</v>
      </c>
      <c r="C42" s="139">
        <f>C36+C29+C17+C41</f>
        <v>0</v>
      </c>
      <c r="D42" s="139">
        <f>D36+D29+D17+D41</f>
        <v>0</v>
      </c>
      <c r="E42" s="139">
        <f>E36+E29+E17+E41</f>
        <v>0</v>
      </c>
    </row>
    <row r="43" spans="1:5" ht="15" customHeight="1">
      <c r="A43" s="30" t="s">
        <v>118</v>
      </c>
      <c r="B43" s="31" t="s">
        <v>119</v>
      </c>
      <c r="C43" s="134"/>
      <c r="D43" s="134"/>
      <c r="E43" s="134"/>
    </row>
    <row r="44" spans="1:5" ht="15" customHeight="1">
      <c r="A44" s="30" t="s">
        <v>120</v>
      </c>
      <c r="B44" s="31" t="s">
        <v>121</v>
      </c>
      <c r="C44" s="134"/>
      <c r="D44" s="134"/>
      <c r="E44" s="134"/>
    </row>
    <row r="45" spans="1:5" ht="26.25">
      <c r="A45" s="33"/>
      <c r="B45" s="34" t="s">
        <v>122</v>
      </c>
      <c r="C45" s="134"/>
      <c r="D45" s="134"/>
      <c r="E45" s="134"/>
    </row>
    <row r="46" spans="1:5" ht="15" customHeight="1">
      <c r="A46" s="39" t="s">
        <v>123</v>
      </c>
      <c r="B46" s="31" t="s">
        <v>17</v>
      </c>
      <c r="C46" s="134"/>
      <c r="D46" s="134"/>
      <c r="E46" s="134"/>
    </row>
    <row r="47" spans="1:5" ht="15" customHeight="1">
      <c r="A47" s="39" t="s">
        <v>124</v>
      </c>
      <c r="B47" s="31" t="s">
        <v>125</v>
      </c>
      <c r="C47" s="134"/>
      <c r="D47" s="134"/>
      <c r="E47" s="134"/>
    </row>
    <row r="48" spans="1:5" ht="15" customHeight="1">
      <c r="A48" s="39" t="s">
        <v>126</v>
      </c>
      <c r="B48" s="31" t="s">
        <v>127</v>
      </c>
      <c r="C48" s="134"/>
      <c r="D48" s="134"/>
      <c r="E48" s="134"/>
    </row>
    <row r="49" spans="1:5" ht="15" customHeight="1">
      <c r="A49" s="42"/>
      <c r="B49" s="34" t="s">
        <v>128</v>
      </c>
      <c r="C49" s="134"/>
      <c r="D49" s="134"/>
      <c r="E49" s="134"/>
    </row>
    <row r="50" spans="1:5" ht="30" customHeight="1">
      <c r="A50" s="39" t="s">
        <v>239</v>
      </c>
      <c r="B50" s="31" t="s">
        <v>240</v>
      </c>
      <c r="C50" s="134"/>
      <c r="D50" s="134"/>
      <c r="E50" s="134"/>
    </row>
    <row r="51" spans="1:5" ht="13.5" customHeight="1">
      <c r="A51" s="39"/>
      <c r="B51" s="31" t="s">
        <v>131</v>
      </c>
      <c r="C51" s="134"/>
      <c r="D51" s="134"/>
      <c r="E51" s="134"/>
    </row>
    <row r="52" spans="1:6" ht="13.5" customHeight="1">
      <c r="A52" s="39" t="s">
        <v>241</v>
      </c>
      <c r="B52" s="31" t="s">
        <v>132</v>
      </c>
      <c r="C52" s="134">
        <v>0</v>
      </c>
      <c r="D52" s="134">
        <v>0</v>
      </c>
      <c r="E52" s="134">
        <v>0</v>
      </c>
      <c r="F52" s="359"/>
    </row>
    <row r="53" spans="1:6" ht="13.5" customHeight="1">
      <c r="A53" s="42">
        <v>276</v>
      </c>
      <c r="B53" s="34" t="s">
        <v>133</v>
      </c>
      <c r="C53" s="98">
        <f>SUM(C50:C52)</f>
        <v>0</v>
      </c>
      <c r="D53" s="98">
        <f>SUM(D50:D52)</f>
        <v>0</v>
      </c>
      <c r="E53" s="98">
        <f>SUM(E50:E52)</f>
        <v>0</v>
      </c>
      <c r="F53" s="360"/>
    </row>
    <row r="54" spans="1:5" ht="13.5" customHeight="1">
      <c r="A54" s="50"/>
      <c r="B54" s="51" t="s">
        <v>134</v>
      </c>
      <c r="C54" s="101">
        <f>C49+C53+C44</f>
        <v>0</v>
      </c>
      <c r="D54" s="101">
        <f>D49+D53+D44</f>
        <v>0</v>
      </c>
      <c r="E54" s="101">
        <f>E49+E53+E44</f>
        <v>0</v>
      </c>
    </row>
    <row r="55" spans="1:5" ht="13.5" customHeight="1">
      <c r="A55" s="50" t="s">
        <v>135</v>
      </c>
      <c r="B55" s="51" t="s">
        <v>136</v>
      </c>
      <c r="C55" s="134"/>
      <c r="D55" s="134"/>
      <c r="E55" s="134"/>
    </row>
    <row r="56" spans="1:6" ht="13.5" customHeight="1">
      <c r="A56" s="42">
        <v>277</v>
      </c>
      <c r="B56" s="34" t="s">
        <v>137</v>
      </c>
      <c r="C56" s="135">
        <f>C54+C42+C55</f>
        <v>0</v>
      </c>
      <c r="D56" s="135">
        <f>D54+D42+D55</f>
        <v>0</v>
      </c>
      <c r="E56" s="135">
        <f>E54+E42+E55</f>
        <v>0</v>
      </c>
      <c r="F56" s="361">
        <f>E56-D56</f>
        <v>0</v>
      </c>
    </row>
  </sheetData>
  <sheetProtection/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Header>&amp;R&amp;A</oddHeader>
    <oddFooter>&amp;L&amp;T
&amp;D&amp;R&amp;F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6"/>
  <sheetViews>
    <sheetView zoomScalePageLayoutView="0" workbookViewId="0" topLeftCell="A1">
      <selection activeCell="D2" sqref="D2"/>
    </sheetView>
  </sheetViews>
  <sheetFormatPr defaultColWidth="8.83203125" defaultRowHeight="18"/>
  <cols>
    <col min="1" max="1" width="8.83203125" style="3" customWidth="1"/>
    <col min="2" max="2" width="40.08203125" style="3" customWidth="1"/>
    <col min="3" max="3" width="10.08203125" style="3" customWidth="1"/>
    <col min="4" max="4" width="11.83203125" style="3" customWidth="1"/>
    <col min="5" max="5" width="11.83203125" style="235" customWidth="1"/>
    <col min="6" max="6" width="16.91015625" style="80" customWidth="1"/>
    <col min="7" max="16384" width="8.83203125" style="3" customWidth="1"/>
  </cols>
  <sheetData>
    <row r="1" spans="1:5" ht="12.75">
      <c r="A1" s="23"/>
      <c r="B1" s="23"/>
      <c r="C1" s="81"/>
      <c r="D1" s="81"/>
      <c r="E1" s="233"/>
    </row>
    <row r="2" spans="1:5" ht="12.75">
      <c r="A2" s="24">
        <v>999000</v>
      </c>
      <c r="B2" s="25" t="s">
        <v>321</v>
      </c>
      <c r="C2" s="8"/>
      <c r="D2" s="8"/>
      <c r="E2" s="311" t="s">
        <v>197</v>
      </c>
    </row>
    <row r="3" spans="1:5" ht="26.25">
      <c r="A3" s="24">
        <v>62020</v>
      </c>
      <c r="B3" s="26" t="s">
        <v>246</v>
      </c>
      <c r="C3" s="171" t="s">
        <v>262</v>
      </c>
      <c r="D3" s="240" t="s">
        <v>292</v>
      </c>
      <c r="E3" s="240" t="s">
        <v>322</v>
      </c>
    </row>
    <row r="4" spans="1:5" ht="14.25" customHeight="1">
      <c r="A4" s="30" t="s">
        <v>49</v>
      </c>
      <c r="B4" s="31" t="s">
        <v>50</v>
      </c>
      <c r="C4" s="97"/>
      <c r="D4" s="306"/>
      <c r="E4" s="306"/>
    </row>
    <row r="5" spans="1:5" ht="23.25" customHeight="1">
      <c r="A5" s="30" t="s">
        <v>51</v>
      </c>
      <c r="B5" s="31" t="s">
        <v>52</v>
      </c>
      <c r="C5" s="133"/>
      <c r="D5" s="312"/>
      <c r="E5" s="312"/>
    </row>
    <row r="6" spans="1:5" ht="25.5" customHeight="1">
      <c r="A6" s="30" t="s">
        <v>53</v>
      </c>
      <c r="B6" s="31" t="s">
        <v>54</v>
      </c>
      <c r="C6" s="133"/>
      <c r="D6" s="312"/>
      <c r="E6" s="312"/>
    </row>
    <row r="7" spans="1:5" ht="12.75" customHeight="1">
      <c r="A7" s="30" t="s">
        <v>55</v>
      </c>
      <c r="B7" s="31" t="s">
        <v>56</v>
      </c>
      <c r="C7" s="133"/>
      <c r="D7" s="312"/>
      <c r="E7" s="312"/>
    </row>
    <row r="8" spans="1:5" ht="24" customHeight="1">
      <c r="A8" s="30" t="s">
        <v>57</v>
      </c>
      <c r="B8" s="31" t="s">
        <v>58</v>
      </c>
      <c r="C8" s="133"/>
      <c r="D8" s="312"/>
      <c r="E8" s="312"/>
    </row>
    <row r="9" spans="1:5" ht="12.75" customHeight="1">
      <c r="A9" s="30" t="s">
        <v>59</v>
      </c>
      <c r="B9" s="31" t="s">
        <v>60</v>
      </c>
      <c r="C9" s="133"/>
      <c r="D9" s="312"/>
      <c r="E9" s="312"/>
    </row>
    <row r="10" spans="1:5" ht="12.75" customHeight="1">
      <c r="A10" s="33" t="s">
        <v>61</v>
      </c>
      <c r="B10" s="34" t="s">
        <v>62</v>
      </c>
      <c r="C10" s="133"/>
      <c r="D10" s="312"/>
      <c r="E10" s="312"/>
    </row>
    <row r="11" spans="1:5" ht="12.75" customHeight="1">
      <c r="A11" s="30" t="s">
        <v>63</v>
      </c>
      <c r="B11" s="31" t="s">
        <v>64</v>
      </c>
      <c r="C11" s="133"/>
      <c r="D11" s="312"/>
      <c r="E11" s="312"/>
    </row>
    <row r="12" spans="1:5" ht="12.75" customHeight="1">
      <c r="A12" s="30" t="s">
        <v>65</v>
      </c>
      <c r="B12" s="31" t="s">
        <v>66</v>
      </c>
      <c r="C12" s="133"/>
      <c r="D12" s="312"/>
      <c r="E12" s="312"/>
    </row>
    <row r="13" spans="1:5" ht="12.75" customHeight="1">
      <c r="A13" s="30" t="s">
        <v>67</v>
      </c>
      <c r="B13" s="31" t="s">
        <v>68</v>
      </c>
      <c r="C13" s="133"/>
      <c r="D13" s="312"/>
      <c r="E13" s="312"/>
    </row>
    <row r="14" spans="1:5" ht="12.75" customHeight="1">
      <c r="A14" s="30" t="s">
        <v>69</v>
      </c>
      <c r="B14" s="31" t="s">
        <v>70</v>
      </c>
      <c r="C14" s="133"/>
      <c r="D14" s="312"/>
      <c r="E14" s="312"/>
    </row>
    <row r="15" spans="1:5" ht="12.75" customHeight="1">
      <c r="A15" s="30" t="s">
        <v>71</v>
      </c>
      <c r="B15" s="31" t="s">
        <v>72</v>
      </c>
      <c r="C15" s="133"/>
      <c r="D15" s="312"/>
      <c r="E15" s="312"/>
    </row>
    <row r="16" spans="1:5" ht="12.75" customHeight="1">
      <c r="A16" s="30" t="s">
        <v>71</v>
      </c>
      <c r="B16" s="31" t="s">
        <v>73</v>
      </c>
      <c r="C16" s="133"/>
      <c r="D16" s="312"/>
      <c r="E16" s="312"/>
    </row>
    <row r="17" spans="1:5" ht="12.75" customHeight="1">
      <c r="A17" s="33"/>
      <c r="B17" s="34" t="s">
        <v>74</v>
      </c>
      <c r="C17" s="133"/>
      <c r="D17" s="312"/>
      <c r="E17" s="312"/>
    </row>
    <row r="18" spans="1:5" ht="12.75" customHeight="1">
      <c r="A18" s="30" t="s">
        <v>75</v>
      </c>
      <c r="B18" s="31" t="s">
        <v>76</v>
      </c>
      <c r="C18" s="133"/>
      <c r="D18" s="312"/>
      <c r="E18" s="312"/>
    </row>
    <row r="19" spans="1:5" ht="12.75" customHeight="1">
      <c r="A19" s="30" t="s">
        <v>77</v>
      </c>
      <c r="B19" s="31" t="s">
        <v>78</v>
      </c>
      <c r="C19" s="133"/>
      <c r="D19" s="312"/>
      <c r="E19" s="312"/>
    </row>
    <row r="20" spans="1:5" ht="12.75" customHeight="1">
      <c r="A20" s="30" t="s">
        <v>79</v>
      </c>
      <c r="B20" s="31" t="s">
        <v>80</v>
      </c>
      <c r="C20" s="133"/>
      <c r="D20" s="312"/>
      <c r="E20" s="312"/>
    </row>
    <row r="21" spans="1:5" ht="12.75" customHeight="1">
      <c r="A21" s="30" t="s">
        <v>82</v>
      </c>
      <c r="B21" s="31" t="s">
        <v>83</v>
      </c>
      <c r="C21" s="133"/>
      <c r="D21" s="312"/>
      <c r="E21" s="312"/>
    </row>
    <row r="22" spans="1:5" ht="23.25" customHeight="1">
      <c r="A22" s="30" t="s">
        <v>85</v>
      </c>
      <c r="B22" s="31" t="s">
        <v>86</v>
      </c>
      <c r="C22" s="133"/>
      <c r="D22" s="312"/>
      <c r="E22" s="312"/>
    </row>
    <row r="23" spans="1:5" ht="12.75" customHeight="1">
      <c r="A23" s="39" t="s">
        <v>88</v>
      </c>
      <c r="B23" s="31" t="s">
        <v>89</v>
      </c>
      <c r="C23" s="133"/>
      <c r="D23" s="312"/>
      <c r="E23" s="312"/>
    </row>
    <row r="24" spans="1:5" ht="12.75" customHeight="1">
      <c r="A24" s="39" t="s">
        <v>90</v>
      </c>
      <c r="B24" s="31" t="s">
        <v>91</v>
      </c>
      <c r="C24" s="133"/>
      <c r="D24" s="312"/>
      <c r="E24" s="312"/>
    </row>
    <row r="25" spans="1:5" ht="12.75" customHeight="1">
      <c r="A25" s="39" t="s">
        <v>92</v>
      </c>
      <c r="B25" s="31" t="s">
        <v>93</v>
      </c>
      <c r="C25" s="133"/>
      <c r="D25" s="312"/>
      <c r="E25" s="312"/>
    </row>
    <row r="26" spans="1:5" ht="12.75" customHeight="1">
      <c r="A26" s="42"/>
      <c r="B26" s="34" t="s">
        <v>94</v>
      </c>
      <c r="C26" s="133"/>
      <c r="D26" s="312"/>
      <c r="E26" s="312"/>
    </row>
    <row r="27" spans="1:5" ht="12.75" customHeight="1">
      <c r="A27" s="39" t="s">
        <v>95</v>
      </c>
      <c r="B27" s="31" t="s">
        <v>96</v>
      </c>
      <c r="C27" s="133"/>
      <c r="D27" s="312"/>
      <c r="E27" s="312"/>
    </row>
    <row r="28" spans="1:5" ht="12.75" customHeight="1">
      <c r="A28" s="39" t="s">
        <v>97</v>
      </c>
      <c r="B28" s="31" t="s">
        <v>98</v>
      </c>
      <c r="C28" s="133"/>
      <c r="D28" s="312"/>
      <c r="E28" s="312"/>
    </row>
    <row r="29" spans="1:5" ht="12.75" customHeight="1">
      <c r="A29" s="42"/>
      <c r="B29" s="34" t="s">
        <v>99</v>
      </c>
      <c r="C29" s="133"/>
      <c r="D29" s="312"/>
      <c r="E29" s="312"/>
    </row>
    <row r="30" spans="1:5" ht="12.75" customHeight="1">
      <c r="A30" s="42">
        <v>9401012</v>
      </c>
      <c r="B30" s="34" t="s">
        <v>238</v>
      </c>
      <c r="C30" s="133"/>
      <c r="D30" s="312"/>
      <c r="E30" s="312"/>
    </row>
    <row r="31" spans="1:5" ht="12.75" customHeight="1">
      <c r="A31" s="39" t="s">
        <v>100</v>
      </c>
      <c r="B31" s="31" t="s">
        <v>101</v>
      </c>
      <c r="C31" s="133"/>
      <c r="D31" s="312"/>
      <c r="E31" s="312"/>
    </row>
    <row r="32" spans="1:5" ht="12.75" customHeight="1">
      <c r="A32" s="39" t="s">
        <v>102</v>
      </c>
      <c r="B32" s="31" t="s">
        <v>103</v>
      </c>
      <c r="C32" s="134">
        <v>0</v>
      </c>
      <c r="D32" s="264">
        <v>0</v>
      </c>
      <c r="E32" s="264">
        <v>0</v>
      </c>
    </row>
    <row r="33" spans="1:5" ht="12.75" customHeight="1">
      <c r="A33" s="39" t="s">
        <v>104</v>
      </c>
      <c r="B33" s="49" t="s">
        <v>105</v>
      </c>
      <c r="C33" s="134">
        <v>0</v>
      </c>
      <c r="D33" s="264">
        <v>0</v>
      </c>
      <c r="E33" s="264">
        <v>0</v>
      </c>
    </row>
    <row r="34" spans="1:5" ht="12.75" customHeight="1">
      <c r="A34" s="39" t="s">
        <v>106</v>
      </c>
      <c r="B34" s="31" t="s">
        <v>107</v>
      </c>
      <c r="C34" s="134"/>
      <c r="D34" s="264"/>
      <c r="E34" s="264"/>
    </row>
    <row r="35" spans="1:5" ht="12.75" customHeight="1">
      <c r="A35" s="39" t="s">
        <v>108</v>
      </c>
      <c r="B35" s="31" t="s">
        <v>109</v>
      </c>
      <c r="C35" s="134"/>
      <c r="D35" s="264"/>
      <c r="E35" s="264"/>
    </row>
    <row r="36" spans="1:5" ht="12.75" customHeight="1">
      <c r="A36" s="39"/>
      <c r="B36" s="34" t="s">
        <v>110</v>
      </c>
      <c r="C36" s="135">
        <f>SUM(C31:C35)</f>
        <v>0</v>
      </c>
      <c r="D36" s="313">
        <f>SUM(D31:D35)</f>
        <v>0</v>
      </c>
      <c r="E36" s="313">
        <f>SUM(E31:E35)</f>
        <v>0</v>
      </c>
    </row>
    <row r="37" spans="1:6" ht="29.25" customHeight="1">
      <c r="A37" s="39" t="s">
        <v>111</v>
      </c>
      <c r="B37" s="31" t="s">
        <v>112</v>
      </c>
      <c r="C37" s="134">
        <v>0</v>
      </c>
      <c r="D37" s="264">
        <v>0</v>
      </c>
      <c r="E37" s="264">
        <v>0</v>
      </c>
      <c r="F37" s="136"/>
    </row>
    <row r="38" spans="1:5" ht="15" customHeight="1">
      <c r="A38" s="39" t="s">
        <v>111</v>
      </c>
      <c r="B38" s="31" t="s">
        <v>113</v>
      </c>
      <c r="C38" s="134"/>
      <c r="D38" s="264"/>
      <c r="E38" s="264"/>
    </row>
    <row r="39" spans="1:5" ht="15" customHeight="1">
      <c r="A39" s="39" t="s">
        <v>111</v>
      </c>
      <c r="B39" s="31" t="s">
        <v>114</v>
      </c>
      <c r="C39" s="134"/>
      <c r="D39" s="264"/>
      <c r="E39" s="264"/>
    </row>
    <row r="40" spans="1:5" ht="15" customHeight="1">
      <c r="A40" s="39" t="s">
        <v>111</v>
      </c>
      <c r="B40" s="31" t="s">
        <v>115</v>
      </c>
      <c r="C40" s="137"/>
      <c r="D40" s="314"/>
      <c r="E40" s="314"/>
    </row>
    <row r="41" spans="1:5" ht="15" customHeight="1">
      <c r="A41" s="42"/>
      <c r="B41" s="34" t="s">
        <v>116</v>
      </c>
      <c r="C41" s="138">
        <f>SUM(C37:C40)</f>
        <v>0</v>
      </c>
      <c r="D41" s="315">
        <f>SUM(D37:D40)</f>
        <v>0</v>
      </c>
      <c r="E41" s="315">
        <f>SUM(E37:E40)</f>
        <v>0</v>
      </c>
    </row>
    <row r="42" spans="1:5" ht="15" customHeight="1">
      <c r="A42" s="50"/>
      <c r="B42" s="51" t="s">
        <v>117</v>
      </c>
      <c r="C42" s="139">
        <f>C36+C29+C17+C41</f>
        <v>0</v>
      </c>
      <c r="D42" s="316">
        <f>D36+D29+D17+D41</f>
        <v>0</v>
      </c>
      <c r="E42" s="316">
        <f>E36+E29+E17+E41</f>
        <v>0</v>
      </c>
    </row>
    <row r="43" spans="1:6" ht="30" customHeight="1">
      <c r="A43" s="30" t="s">
        <v>118</v>
      </c>
      <c r="B43" s="31" t="s">
        <v>119</v>
      </c>
      <c r="C43" s="264">
        <v>0</v>
      </c>
      <c r="D43" s="264">
        <v>15401332</v>
      </c>
      <c r="E43" s="264">
        <v>0</v>
      </c>
      <c r="F43" s="234" t="s">
        <v>310</v>
      </c>
    </row>
    <row r="44" spans="1:5" ht="15" customHeight="1">
      <c r="A44" s="30" t="s">
        <v>120</v>
      </c>
      <c r="B44" s="31" t="s">
        <v>121</v>
      </c>
      <c r="C44" s="134"/>
      <c r="D44" s="264"/>
      <c r="E44" s="264"/>
    </row>
    <row r="45" spans="1:5" ht="26.25">
      <c r="A45" s="33"/>
      <c r="B45" s="34" t="s">
        <v>122</v>
      </c>
      <c r="C45" s="175">
        <f>SUM(C42:C44)</f>
        <v>0</v>
      </c>
      <c r="D45" s="317">
        <f>SUM(D42:D44)</f>
        <v>15401332</v>
      </c>
      <c r="E45" s="317">
        <f>SUM(E42:E44)</f>
        <v>0</v>
      </c>
    </row>
    <row r="46" spans="1:5" ht="15" customHeight="1">
      <c r="A46" s="39" t="s">
        <v>123</v>
      </c>
      <c r="B46" s="31" t="s">
        <v>17</v>
      </c>
      <c r="C46" s="134"/>
      <c r="D46" s="264"/>
      <c r="E46" s="264"/>
    </row>
    <row r="47" spans="1:5" ht="15" customHeight="1">
      <c r="A47" s="39" t="s">
        <v>124</v>
      </c>
      <c r="B47" s="31" t="s">
        <v>125</v>
      </c>
      <c r="C47" s="134"/>
      <c r="D47" s="264"/>
      <c r="E47" s="264"/>
    </row>
    <row r="48" spans="1:5" ht="15" customHeight="1">
      <c r="A48" s="39" t="s">
        <v>126</v>
      </c>
      <c r="B48" s="31" t="s">
        <v>127</v>
      </c>
      <c r="C48" s="134"/>
      <c r="D48" s="264"/>
      <c r="E48" s="264"/>
    </row>
    <row r="49" spans="1:5" ht="15" customHeight="1">
      <c r="A49" s="42"/>
      <c r="B49" s="34" t="s">
        <v>128</v>
      </c>
      <c r="C49" s="134"/>
      <c r="D49" s="264"/>
      <c r="E49" s="264"/>
    </row>
    <row r="50" spans="1:5" ht="30" customHeight="1">
      <c r="A50" s="39" t="s">
        <v>239</v>
      </c>
      <c r="B50" s="31" t="s">
        <v>240</v>
      </c>
      <c r="C50" s="134"/>
      <c r="D50" s="264"/>
      <c r="E50" s="264"/>
    </row>
    <row r="51" spans="1:5" ht="13.5" customHeight="1">
      <c r="A51" s="39"/>
      <c r="B51" s="31" t="s">
        <v>131</v>
      </c>
      <c r="C51" s="134"/>
      <c r="D51" s="264"/>
      <c r="E51" s="264"/>
    </row>
    <row r="52" spans="1:6" ht="13.5" customHeight="1">
      <c r="A52" s="39" t="s">
        <v>241</v>
      </c>
      <c r="B52" s="31" t="s">
        <v>132</v>
      </c>
      <c r="C52" s="134">
        <v>0</v>
      </c>
      <c r="D52" s="264">
        <v>0</v>
      </c>
      <c r="E52" s="264">
        <v>0</v>
      </c>
      <c r="F52" s="99"/>
    </row>
    <row r="53" spans="1:6" ht="13.5" customHeight="1">
      <c r="A53" s="42">
        <v>276</v>
      </c>
      <c r="B53" s="34" t="s">
        <v>133</v>
      </c>
      <c r="C53" s="98">
        <f>SUM(C50:C52)</f>
        <v>0</v>
      </c>
      <c r="D53" s="307">
        <f>SUM(D50:D52)</f>
        <v>0</v>
      </c>
      <c r="E53" s="307">
        <f>SUM(E50:E52)</f>
        <v>0</v>
      </c>
      <c r="F53" s="2"/>
    </row>
    <row r="54" spans="1:5" ht="13.5" customHeight="1">
      <c r="A54" s="50"/>
      <c r="B54" s="51" t="s">
        <v>134</v>
      </c>
      <c r="C54" s="139">
        <f>C49+C53+C43</f>
        <v>0</v>
      </c>
      <c r="D54" s="316">
        <f>D49+D53+D43</f>
        <v>15401332</v>
      </c>
      <c r="E54" s="316">
        <f>E49+E53+E43</f>
        <v>0</v>
      </c>
    </row>
    <row r="55" spans="1:5" ht="13.5" customHeight="1">
      <c r="A55" s="50" t="s">
        <v>135</v>
      </c>
      <c r="B55" s="51" t="s">
        <v>136</v>
      </c>
      <c r="C55" s="134"/>
      <c r="D55" s="264"/>
      <c r="E55" s="264"/>
    </row>
    <row r="56" spans="1:6" ht="13.5" customHeight="1">
      <c r="A56" s="42">
        <v>277</v>
      </c>
      <c r="B56" s="34" t="s">
        <v>137</v>
      </c>
      <c r="C56" s="135">
        <f>C54+C42+C55</f>
        <v>0</v>
      </c>
      <c r="D56" s="313">
        <f>D54+D42+D55</f>
        <v>15401332</v>
      </c>
      <c r="E56" s="313">
        <f>E54+E42+E55</f>
        <v>0</v>
      </c>
      <c r="F56" s="140"/>
    </row>
  </sheetData>
  <sheetProtection/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  <headerFooter>
    <oddHeader>&amp;R&amp;A</oddHeader>
    <oddFooter>&amp;L&amp;D&amp;R&amp;F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6"/>
  <sheetViews>
    <sheetView view="pageBreakPreview" zoomScaleNormal="80" zoomScaleSheetLayoutView="100" zoomScalePageLayoutView="0" workbookViewId="0" topLeftCell="A16">
      <selection activeCell="D2" sqref="D2"/>
    </sheetView>
  </sheetViews>
  <sheetFormatPr defaultColWidth="8.83203125" defaultRowHeight="18"/>
  <cols>
    <col min="1" max="1" width="8.83203125" style="3" customWidth="1"/>
    <col min="2" max="2" width="40.08203125" style="3" customWidth="1"/>
    <col min="3" max="3" width="12.91015625" style="3" customWidth="1"/>
    <col min="4" max="5" width="11.83203125" style="3" customWidth="1"/>
    <col min="6" max="6" width="13.75" style="80" customWidth="1"/>
    <col min="7" max="16384" width="8.83203125" style="3" customWidth="1"/>
  </cols>
  <sheetData>
    <row r="1" spans="1:5" ht="12.75">
      <c r="A1" s="23"/>
      <c r="B1" s="23"/>
      <c r="C1" s="81"/>
      <c r="D1" s="81"/>
      <c r="E1" s="81"/>
    </row>
    <row r="2" spans="1:5" ht="12.75">
      <c r="A2" s="24">
        <v>841403</v>
      </c>
      <c r="B2" s="25" t="s">
        <v>321</v>
      </c>
      <c r="C2" s="8"/>
      <c r="D2" s="8"/>
      <c r="E2" s="8" t="s">
        <v>197</v>
      </c>
    </row>
    <row r="3" spans="1:5" ht="26.25">
      <c r="A3" s="24" t="s">
        <v>237</v>
      </c>
      <c r="B3" s="26" t="s">
        <v>4</v>
      </c>
      <c r="C3" s="171" t="s">
        <v>265</v>
      </c>
      <c r="D3" s="240" t="s">
        <v>292</v>
      </c>
      <c r="E3" s="240" t="s">
        <v>322</v>
      </c>
    </row>
    <row r="4" spans="1:5" ht="14.25" customHeight="1">
      <c r="A4" s="30" t="s">
        <v>49</v>
      </c>
      <c r="B4" s="31" t="s">
        <v>50</v>
      </c>
      <c r="C4" s="97"/>
      <c r="D4" s="97"/>
      <c r="E4" s="97"/>
    </row>
    <row r="5" spans="1:5" ht="23.25" customHeight="1">
      <c r="A5" s="30" t="s">
        <v>51</v>
      </c>
      <c r="B5" s="31" t="s">
        <v>52</v>
      </c>
      <c r="C5" s="133"/>
      <c r="D5" s="133"/>
      <c r="E5" s="133"/>
    </row>
    <row r="6" spans="1:5" ht="25.5" customHeight="1">
      <c r="A6" s="30" t="s">
        <v>53</v>
      </c>
      <c r="B6" s="31" t="s">
        <v>54</v>
      </c>
      <c r="C6" s="133"/>
      <c r="D6" s="133"/>
      <c r="E6" s="133"/>
    </row>
    <row r="7" spans="1:5" ht="12.75" customHeight="1">
      <c r="A7" s="30" t="s">
        <v>55</v>
      </c>
      <c r="B7" s="31" t="s">
        <v>56</v>
      </c>
      <c r="C7" s="133"/>
      <c r="D7" s="133"/>
      <c r="E7" s="133"/>
    </row>
    <row r="8" spans="1:5" ht="24" customHeight="1">
      <c r="A8" s="30" t="s">
        <v>57</v>
      </c>
      <c r="B8" s="31" t="s">
        <v>58</v>
      </c>
      <c r="C8" s="133"/>
      <c r="D8" s="133"/>
      <c r="E8" s="133"/>
    </row>
    <row r="9" spans="1:5" ht="12.75" customHeight="1">
      <c r="A9" s="30" t="s">
        <v>59</v>
      </c>
      <c r="B9" s="31" t="s">
        <v>60</v>
      </c>
      <c r="C9" s="133"/>
      <c r="D9" s="133"/>
      <c r="E9" s="133"/>
    </row>
    <row r="10" spans="1:5" ht="12.75" customHeight="1">
      <c r="A10" s="33" t="s">
        <v>61</v>
      </c>
      <c r="B10" s="34" t="s">
        <v>62</v>
      </c>
      <c r="C10" s="133"/>
      <c r="D10" s="133"/>
      <c r="E10" s="133"/>
    </row>
    <row r="11" spans="1:5" ht="12.75" customHeight="1">
      <c r="A11" s="30" t="s">
        <v>63</v>
      </c>
      <c r="B11" s="31" t="s">
        <v>64</v>
      </c>
      <c r="C11" s="133"/>
      <c r="D11" s="133"/>
      <c r="E11" s="133"/>
    </row>
    <row r="12" spans="1:5" ht="12.75" customHeight="1">
      <c r="A12" s="30" t="s">
        <v>65</v>
      </c>
      <c r="B12" s="31" t="s">
        <v>66</v>
      </c>
      <c r="C12" s="133"/>
      <c r="D12" s="133"/>
      <c r="E12" s="133"/>
    </row>
    <row r="13" spans="1:5" ht="12.75" customHeight="1">
      <c r="A13" s="30" t="s">
        <v>67</v>
      </c>
      <c r="B13" s="31" t="s">
        <v>68</v>
      </c>
      <c r="C13" s="133"/>
      <c r="D13" s="133"/>
      <c r="E13" s="133"/>
    </row>
    <row r="14" spans="1:5" ht="12.75" customHeight="1">
      <c r="A14" s="30" t="s">
        <v>69</v>
      </c>
      <c r="B14" s="31" t="s">
        <v>70</v>
      </c>
      <c r="C14" s="133"/>
      <c r="D14" s="133"/>
      <c r="E14" s="133"/>
    </row>
    <row r="15" spans="1:5" ht="12.75" customHeight="1">
      <c r="A15" s="30" t="s">
        <v>71</v>
      </c>
      <c r="B15" s="31" t="s">
        <v>72</v>
      </c>
      <c r="C15" s="133"/>
      <c r="D15" s="133"/>
      <c r="E15" s="133"/>
    </row>
    <row r="16" spans="1:5" ht="12.75" customHeight="1">
      <c r="A16" s="30" t="s">
        <v>71</v>
      </c>
      <c r="B16" s="31" t="s">
        <v>73</v>
      </c>
      <c r="C16" s="133"/>
      <c r="D16" s="133"/>
      <c r="E16" s="133"/>
    </row>
    <row r="17" spans="1:5" ht="12.75" customHeight="1">
      <c r="A17" s="33"/>
      <c r="B17" s="34" t="s">
        <v>74</v>
      </c>
      <c r="C17" s="133"/>
      <c r="D17" s="133"/>
      <c r="E17" s="133"/>
    </row>
    <row r="18" spans="1:5" ht="12.75" customHeight="1">
      <c r="A18" s="30" t="s">
        <v>75</v>
      </c>
      <c r="B18" s="31" t="s">
        <v>76</v>
      </c>
      <c r="C18" s="133"/>
      <c r="D18" s="133"/>
      <c r="E18" s="133"/>
    </row>
    <row r="19" spans="1:5" ht="12.75" customHeight="1">
      <c r="A19" s="30" t="s">
        <v>77</v>
      </c>
      <c r="B19" s="31" t="s">
        <v>78</v>
      </c>
      <c r="C19" s="133"/>
      <c r="D19" s="133"/>
      <c r="E19" s="133"/>
    </row>
    <row r="20" spans="1:5" ht="12.75" customHeight="1">
      <c r="A20" s="30" t="s">
        <v>79</v>
      </c>
      <c r="B20" s="31" t="s">
        <v>80</v>
      </c>
      <c r="C20" s="133"/>
      <c r="D20" s="133"/>
      <c r="E20" s="133"/>
    </row>
    <row r="21" spans="1:5" ht="12.75" customHeight="1">
      <c r="A21" s="30" t="s">
        <v>82</v>
      </c>
      <c r="B21" s="31" t="s">
        <v>83</v>
      </c>
      <c r="C21" s="133"/>
      <c r="D21" s="133"/>
      <c r="E21" s="133"/>
    </row>
    <row r="22" spans="1:5" ht="23.25" customHeight="1">
      <c r="A22" s="30" t="s">
        <v>85</v>
      </c>
      <c r="B22" s="31" t="s">
        <v>86</v>
      </c>
      <c r="C22" s="133"/>
      <c r="D22" s="133"/>
      <c r="E22" s="133"/>
    </row>
    <row r="23" spans="1:5" ht="12.75" customHeight="1">
      <c r="A23" s="39" t="s">
        <v>88</v>
      </c>
      <c r="B23" s="31" t="s">
        <v>89</v>
      </c>
      <c r="C23" s="133"/>
      <c r="D23" s="133"/>
      <c r="E23" s="133"/>
    </row>
    <row r="24" spans="1:5" ht="12.75" customHeight="1">
      <c r="A24" s="39" t="s">
        <v>90</v>
      </c>
      <c r="B24" s="31" t="s">
        <v>91</v>
      </c>
      <c r="C24" s="133"/>
      <c r="D24" s="133"/>
      <c r="E24" s="133"/>
    </row>
    <row r="25" spans="1:5" ht="12.75" customHeight="1">
      <c r="A25" s="39" t="s">
        <v>92</v>
      </c>
      <c r="B25" s="31" t="s">
        <v>93</v>
      </c>
      <c r="C25" s="133"/>
      <c r="D25" s="133"/>
      <c r="E25" s="133"/>
    </row>
    <row r="26" spans="1:5" ht="12.75" customHeight="1">
      <c r="A26" s="42"/>
      <c r="B26" s="34" t="s">
        <v>94</v>
      </c>
      <c r="C26" s="133"/>
      <c r="D26" s="133"/>
      <c r="E26" s="133"/>
    </row>
    <row r="27" spans="1:5" ht="12.75" customHeight="1">
      <c r="A27" s="39" t="s">
        <v>95</v>
      </c>
      <c r="B27" s="31" t="s">
        <v>96</v>
      </c>
      <c r="C27" s="133"/>
      <c r="D27" s="133"/>
      <c r="E27" s="133"/>
    </row>
    <row r="28" spans="1:5" ht="12.75" customHeight="1">
      <c r="A28" s="39" t="s">
        <v>97</v>
      </c>
      <c r="B28" s="31" t="s">
        <v>98</v>
      </c>
      <c r="C28" s="133"/>
      <c r="D28" s="133"/>
      <c r="E28" s="133"/>
    </row>
    <row r="29" spans="1:5" ht="12.75" customHeight="1">
      <c r="A29" s="42"/>
      <c r="B29" s="34" t="s">
        <v>99</v>
      </c>
      <c r="C29" s="133"/>
      <c r="D29" s="133"/>
      <c r="E29" s="133"/>
    </row>
    <row r="30" spans="1:6" s="329" customFormat="1" ht="12.75" customHeight="1">
      <c r="A30" s="239" t="s">
        <v>202</v>
      </c>
      <c r="B30" s="245" t="s">
        <v>203</v>
      </c>
      <c r="C30" s="327"/>
      <c r="D30" s="327"/>
      <c r="E30" s="330">
        <v>2500000</v>
      </c>
      <c r="F30" s="328" t="s">
        <v>314</v>
      </c>
    </row>
    <row r="31" spans="1:5" ht="12.75" customHeight="1">
      <c r="A31" s="39" t="s">
        <v>100</v>
      </c>
      <c r="B31" s="31" t="s">
        <v>101</v>
      </c>
      <c r="C31" s="133"/>
      <c r="D31" s="133"/>
      <c r="E31" s="133"/>
    </row>
    <row r="32" spans="1:6" ht="12.75" customHeight="1">
      <c r="A32" s="39" t="s">
        <v>102</v>
      </c>
      <c r="B32" s="31" t="s">
        <v>103</v>
      </c>
      <c r="C32" s="134">
        <v>1886400</v>
      </c>
      <c r="D32" s="134">
        <v>1414800</v>
      </c>
      <c r="E32" s="134">
        <v>1886400</v>
      </c>
      <c r="F32" s="80" t="s">
        <v>267</v>
      </c>
    </row>
    <row r="33" spans="1:6" ht="12.75" customHeight="1">
      <c r="A33" s="39" t="s">
        <v>104</v>
      </c>
      <c r="B33" s="49" t="s">
        <v>105</v>
      </c>
      <c r="C33" s="134">
        <v>509328</v>
      </c>
      <c r="D33" s="134">
        <v>381996</v>
      </c>
      <c r="E33" s="134">
        <v>1184328</v>
      </c>
      <c r="F33" s="80" t="s">
        <v>315</v>
      </c>
    </row>
    <row r="34" spans="1:5" ht="12.75" customHeight="1">
      <c r="A34" s="39" t="s">
        <v>106</v>
      </c>
      <c r="B34" s="31" t="s">
        <v>107</v>
      </c>
      <c r="C34" s="134"/>
      <c r="D34" s="134"/>
      <c r="E34" s="134"/>
    </row>
    <row r="35" spans="1:5" ht="12.75" customHeight="1">
      <c r="A35" s="39" t="s">
        <v>108</v>
      </c>
      <c r="B35" s="31" t="s">
        <v>109</v>
      </c>
      <c r="C35" s="134"/>
      <c r="D35" s="134"/>
      <c r="E35" s="134"/>
    </row>
    <row r="36" spans="1:5" ht="12.75" customHeight="1">
      <c r="A36" s="39"/>
      <c r="B36" s="34" t="s">
        <v>110</v>
      </c>
      <c r="C36" s="135">
        <f>SUM(C31:C35)</f>
        <v>2395728</v>
      </c>
      <c r="D36" s="135">
        <f>SUM(D31:D35)</f>
        <v>1796796</v>
      </c>
      <c r="E36" s="135">
        <f>SUM(E31:E35)</f>
        <v>3070728</v>
      </c>
    </row>
    <row r="37" spans="1:6" ht="29.25" customHeight="1">
      <c r="A37" s="39" t="s">
        <v>111</v>
      </c>
      <c r="B37" s="31" t="s">
        <v>112</v>
      </c>
      <c r="C37" s="134">
        <v>0</v>
      </c>
      <c r="D37" s="134">
        <v>0</v>
      </c>
      <c r="E37" s="134">
        <v>0</v>
      </c>
      <c r="F37" s="136"/>
    </row>
    <row r="38" spans="1:5" ht="15" customHeight="1">
      <c r="A38" s="39" t="s">
        <v>111</v>
      </c>
      <c r="B38" s="31" t="s">
        <v>113</v>
      </c>
      <c r="C38" s="134"/>
      <c r="D38" s="134"/>
      <c r="E38" s="134"/>
    </row>
    <row r="39" spans="1:5" ht="15" customHeight="1">
      <c r="A39" s="39" t="s">
        <v>111</v>
      </c>
      <c r="B39" s="31" t="s">
        <v>114</v>
      </c>
      <c r="C39" s="134"/>
      <c r="D39" s="134"/>
      <c r="E39" s="134"/>
    </row>
    <row r="40" spans="1:5" ht="15" customHeight="1">
      <c r="A40" s="39" t="s">
        <v>111</v>
      </c>
      <c r="B40" s="31" t="s">
        <v>115</v>
      </c>
      <c r="C40" s="137"/>
      <c r="D40" s="137"/>
      <c r="E40" s="137"/>
    </row>
    <row r="41" spans="1:5" ht="15" customHeight="1">
      <c r="A41" s="42"/>
      <c r="B41" s="34" t="s">
        <v>116</v>
      </c>
      <c r="C41" s="138">
        <f>SUM(C37:C40)</f>
        <v>0</v>
      </c>
      <c r="D41" s="138">
        <f>SUM(D37:D40)</f>
        <v>0</v>
      </c>
      <c r="E41" s="138">
        <f>SUM(E37:E40)</f>
        <v>0</v>
      </c>
    </row>
    <row r="42" spans="1:5" ht="15" customHeight="1">
      <c r="A42" s="50"/>
      <c r="B42" s="51" t="s">
        <v>117</v>
      </c>
      <c r="C42" s="139">
        <f>C36+C29+C17+C41</f>
        <v>2395728</v>
      </c>
      <c r="D42" s="139">
        <f>D36+D29+D17+D41</f>
        <v>1796796</v>
      </c>
      <c r="E42" s="139">
        <f>E30+E36+E29+E17+E41</f>
        <v>5570728</v>
      </c>
    </row>
    <row r="43" spans="1:6" ht="15" customHeight="1">
      <c r="A43" s="30" t="s">
        <v>118</v>
      </c>
      <c r="B43" s="31" t="s">
        <v>119</v>
      </c>
      <c r="C43" s="264"/>
      <c r="D43" s="264"/>
      <c r="E43" s="264"/>
      <c r="F43" s="234"/>
    </row>
    <row r="44" spans="1:6" ht="15" customHeight="1">
      <c r="A44" s="30" t="s">
        <v>120</v>
      </c>
      <c r="B44" s="31" t="s">
        <v>121</v>
      </c>
      <c r="C44" s="264"/>
      <c r="D44" s="264"/>
      <c r="E44" s="264"/>
      <c r="F44" s="234"/>
    </row>
    <row r="45" spans="1:5" ht="26.25">
      <c r="A45" s="33"/>
      <c r="B45" s="34" t="s">
        <v>122</v>
      </c>
      <c r="C45" s="175">
        <f>SUM(C43:C44)</f>
        <v>0</v>
      </c>
      <c r="D45" s="175">
        <f>SUM(D43:D44)</f>
        <v>0</v>
      </c>
      <c r="E45" s="175">
        <f>SUM(E43:E44)</f>
        <v>0</v>
      </c>
    </row>
    <row r="46" spans="1:5" ht="15" customHeight="1">
      <c r="A46" s="39" t="s">
        <v>123</v>
      </c>
      <c r="B46" s="31" t="s">
        <v>17</v>
      </c>
      <c r="C46" s="134" t="s">
        <v>257</v>
      </c>
      <c r="D46" s="134" t="s">
        <v>257</v>
      </c>
      <c r="E46" s="134" t="s">
        <v>257</v>
      </c>
    </row>
    <row r="47" spans="1:5" ht="15" customHeight="1">
      <c r="A47" s="39" t="s">
        <v>124</v>
      </c>
      <c r="B47" s="31" t="s">
        <v>125</v>
      </c>
      <c r="C47" s="134"/>
      <c r="D47" s="134"/>
      <c r="E47" s="134"/>
    </row>
    <row r="48" spans="1:5" ht="15" customHeight="1">
      <c r="A48" s="39" t="s">
        <v>126</v>
      </c>
      <c r="B48" s="31" t="s">
        <v>127</v>
      </c>
      <c r="C48" s="134"/>
      <c r="D48" s="134"/>
      <c r="E48" s="134"/>
    </row>
    <row r="49" spans="1:5" ht="15" customHeight="1">
      <c r="A49" s="42"/>
      <c r="B49" s="34" t="s">
        <v>128</v>
      </c>
      <c r="C49" s="134"/>
      <c r="D49" s="134"/>
      <c r="E49" s="134"/>
    </row>
    <row r="50" spans="1:5" ht="30" customHeight="1">
      <c r="A50" s="39" t="s">
        <v>239</v>
      </c>
      <c r="B50" s="31" t="s">
        <v>240</v>
      </c>
      <c r="C50" s="134"/>
      <c r="D50" s="134"/>
      <c r="E50" s="134"/>
    </row>
    <row r="51" spans="1:5" ht="13.5" customHeight="1">
      <c r="A51" s="39"/>
      <c r="B51" s="31" t="s">
        <v>131</v>
      </c>
      <c r="C51" s="134"/>
      <c r="D51" s="134"/>
      <c r="E51" s="134"/>
    </row>
    <row r="52" spans="1:6" ht="13.5" customHeight="1">
      <c r="A52" s="39" t="s">
        <v>241</v>
      </c>
      <c r="B52" s="31" t="s">
        <v>132</v>
      </c>
      <c r="C52" s="134">
        <v>0</v>
      </c>
      <c r="D52" s="134">
        <v>0</v>
      </c>
      <c r="E52" s="134">
        <v>0</v>
      </c>
      <c r="F52" s="99"/>
    </row>
    <row r="53" spans="1:6" ht="13.5" customHeight="1">
      <c r="A53" s="42">
        <v>276</v>
      </c>
      <c r="B53" s="34" t="s">
        <v>133</v>
      </c>
      <c r="C53" s="98">
        <f>SUM(C50:C52)</f>
        <v>0</v>
      </c>
      <c r="D53" s="98">
        <f>SUM(D50:D52)</f>
        <v>0</v>
      </c>
      <c r="E53" s="98">
        <f>SUM(E50:E52)</f>
        <v>0</v>
      </c>
      <c r="F53" s="2"/>
    </row>
    <row r="54" spans="1:5" ht="13.5" customHeight="1">
      <c r="A54" s="50"/>
      <c r="B54" s="51" t="s">
        <v>134</v>
      </c>
      <c r="C54" s="139">
        <f>C49+C53+C45</f>
        <v>0</v>
      </c>
      <c r="D54" s="139">
        <f>D49+D53+D45</f>
        <v>0</v>
      </c>
      <c r="E54" s="139">
        <f>E49+E53+E45</f>
        <v>0</v>
      </c>
    </row>
    <row r="55" spans="1:5" ht="13.5" customHeight="1">
      <c r="A55" s="50" t="s">
        <v>135</v>
      </c>
      <c r="B55" s="51" t="s">
        <v>136</v>
      </c>
      <c r="C55" s="134"/>
      <c r="D55" s="134"/>
      <c r="E55" s="134"/>
    </row>
    <row r="56" spans="1:6" ht="13.5" customHeight="1">
      <c r="A56" s="42">
        <v>277</v>
      </c>
      <c r="B56" s="34" t="s">
        <v>137</v>
      </c>
      <c r="C56" s="135">
        <f>C54+C42+C55</f>
        <v>2395728</v>
      </c>
      <c r="D56" s="135">
        <f>D54+D42+D55</f>
        <v>1796796</v>
      </c>
      <c r="E56" s="135">
        <f>E54+E42+E55</f>
        <v>5570728</v>
      </c>
      <c r="F56" s="140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2" fitToWidth="1" horizontalDpi="300" verticalDpi="300" orientation="portrait" paperSize="9" scale="67" r:id="rId1"/>
  <headerFooter alignWithMargins="0">
    <oddHeader>&amp;C&amp;P/&amp;N&amp;R&amp;A</oddHeader>
    <oddFooter>&amp;L&amp;D&amp;R&amp;F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5"/>
  <sheetViews>
    <sheetView view="pageBreakPreview" zoomScaleNormal="80" zoomScaleSheetLayoutView="100" zoomScalePageLayoutView="0" workbookViewId="0" topLeftCell="A1">
      <selection activeCell="D1" sqref="D1"/>
    </sheetView>
  </sheetViews>
  <sheetFormatPr defaultColWidth="8.83203125" defaultRowHeight="18"/>
  <cols>
    <col min="1" max="1" width="8.83203125" style="141" customWidth="1"/>
    <col min="2" max="2" width="43.5" style="141" customWidth="1"/>
    <col min="3" max="3" width="11.25" style="141" customWidth="1"/>
    <col min="4" max="5" width="9.08203125" style="141" customWidth="1"/>
    <col min="6" max="16384" width="8.83203125" style="141" customWidth="1"/>
  </cols>
  <sheetData>
    <row r="1" spans="1:5" ht="12.75">
      <c r="A1" s="142"/>
      <c r="B1" s="142"/>
      <c r="C1" s="142"/>
      <c r="D1" s="142"/>
      <c r="E1" s="142" t="s">
        <v>197</v>
      </c>
    </row>
    <row r="2" spans="1:5" ht="12.75">
      <c r="A2" s="143">
        <v>862101</v>
      </c>
      <c r="B2" s="144" t="s">
        <v>321</v>
      </c>
      <c r="C2" s="144"/>
      <c r="D2" s="145"/>
      <c r="E2" s="145"/>
    </row>
    <row r="3" spans="1:5" ht="39">
      <c r="A3" s="143">
        <v>72111</v>
      </c>
      <c r="B3" s="146" t="s">
        <v>5</v>
      </c>
      <c r="C3" s="171" t="s">
        <v>262</v>
      </c>
      <c r="D3" s="240" t="s">
        <v>292</v>
      </c>
      <c r="E3" s="240" t="s">
        <v>322</v>
      </c>
    </row>
    <row r="4" spans="1:5" ht="17.25" customHeight="1">
      <c r="A4" s="147" t="s">
        <v>49</v>
      </c>
      <c r="B4" s="148" t="s">
        <v>50</v>
      </c>
      <c r="C4" s="149"/>
      <c r="D4" s="149"/>
      <c r="E4" s="149"/>
    </row>
    <row r="5" spans="1:5" ht="23.25" customHeight="1">
      <c r="A5" s="147" t="s">
        <v>51</v>
      </c>
      <c r="B5" s="148" t="s">
        <v>52</v>
      </c>
      <c r="C5" s="149"/>
      <c r="D5" s="149"/>
      <c r="E5" s="149"/>
    </row>
    <row r="6" spans="1:5" ht="27.75" customHeight="1">
      <c r="A6" s="147" t="s">
        <v>53</v>
      </c>
      <c r="B6" s="148" t="s">
        <v>54</v>
      </c>
      <c r="C6" s="149"/>
      <c r="D6" s="149"/>
      <c r="E6" s="149"/>
    </row>
    <row r="7" spans="1:5" ht="15.75" customHeight="1">
      <c r="A7" s="147" t="s">
        <v>55</v>
      </c>
      <c r="B7" s="148" t="s">
        <v>56</v>
      </c>
      <c r="C7" s="149"/>
      <c r="D7" s="149"/>
      <c r="E7" s="149"/>
    </row>
    <row r="8" spans="1:5" ht="24" customHeight="1">
      <c r="A8" s="147" t="s">
        <v>57</v>
      </c>
      <c r="B8" s="148" t="s">
        <v>58</v>
      </c>
      <c r="C8" s="149"/>
      <c r="D8" s="149"/>
      <c r="E8" s="149"/>
    </row>
    <row r="9" spans="1:5" ht="14.25" customHeight="1">
      <c r="A9" s="147" t="s">
        <v>59</v>
      </c>
      <c r="B9" s="148" t="s">
        <v>60</v>
      </c>
      <c r="C9" s="149"/>
      <c r="D9" s="149"/>
      <c r="E9" s="149"/>
    </row>
    <row r="10" spans="1:5" ht="14.25" customHeight="1">
      <c r="A10" s="150" t="s">
        <v>61</v>
      </c>
      <c r="B10" s="151" t="s">
        <v>62</v>
      </c>
      <c r="C10" s="152"/>
      <c r="D10" s="152"/>
      <c r="E10" s="152"/>
    </row>
    <row r="11" spans="1:5" ht="14.25" customHeight="1">
      <c r="A11" s="147" t="s">
        <v>63</v>
      </c>
      <c r="B11" s="148" t="s">
        <v>64</v>
      </c>
      <c r="C11" s="149"/>
      <c r="D11" s="149"/>
      <c r="E11" s="149"/>
    </row>
    <row r="12" spans="1:5" ht="14.25" customHeight="1">
      <c r="A12" s="147" t="s">
        <v>65</v>
      </c>
      <c r="B12" s="148" t="s">
        <v>66</v>
      </c>
      <c r="C12" s="149"/>
      <c r="D12" s="149"/>
      <c r="E12" s="149"/>
    </row>
    <row r="13" spans="1:6" ht="14.25" customHeight="1">
      <c r="A13" s="147" t="s">
        <v>67</v>
      </c>
      <c r="B13" s="148" t="s">
        <v>68</v>
      </c>
      <c r="C13" s="161">
        <v>14285900</v>
      </c>
      <c r="D13" s="161">
        <v>10424500</v>
      </c>
      <c r="E13" s="161">
        <v>13850200</v>
      </c>
      <c r="F13" s="153"/>
    </row>
    <row r="14" spans="1:5" ht="14.25" customHeight="1">
      <c r="A14" s="147" t="s">
        <v>69</v>
      </c>
      <c r="B14" s="148" t="s">
        <v>70</v>
      </c>
      <c r="C14" s="161"/>
      <c r="D14" s="161"/>
      <c r="E14" s="161"/>
    </row>
    <row r="15" spans="1:5" ht="14.25" customHeight="1">
      <c r="A15" s="147" t="s">
        <v>71</v>
      </c>
      <c r="B15" s="148" t="s">
        <v>72</v>
      </c>
      <c r="C15" s="161"/>
      <c r="D15" s="161"/>
      <c r="E15" s="161"/>
    </row>
    <row r="16" spans="1:5" ht="14.25" customHeight="1">
      <c r="A16" s="147" t="s">
        <v>71</v>
      </c>
      <c r="B16" s="148" t="s">
        <v>73</v>
      </c>
      <c r="C16" s="161"/>
      <c r="D16" s="161"/>
      <c r="E16" s="161"/>
    </row>
    <row r="17" spans="1:5" ht="14.25" customHeight="1">
      <c r="A17" s="150"/>
      <c r="B17" s="151" t="s">
        <v>74</v>
      </c>
      <c r="C17" s="270">
        <f>SUM(C11:C16)</f>
        <v>14285900</v>
      </c>
      <c r="D17" s="270">
        <f>SUM(D11:D16)</f>
        <v>10424500</v>
      </c>
      <c r="E17" s="270">
        <f>SUM(E11:E16)</f>
        <v>13850200</v>
      </c>
    </row>
    <row r="18" spans="1:5" ht="14.25" customHeight="1">
      <c r="A18" s="147" t="s">
        <v>75</v>
      </c>
      <c r="B18" s="148" t="s">
        <v>76</v>
      </c>
      <c r="C18" s="161"/>
      <c r="D18" s="161"/>
      <c r="E18" s="161"/>
    </row>
    <row r="19" spans="1:5" ht="14.25" customHeight="1">
      <c r="A19" s="147" t="s">
        <v>77</v>
      </c>
      <c r="B19" s="148" t="s">
        <v>78</v>
      </c>
      <c r="C19" s="161"/>
      <c r="D19" s="161"/>
      <c r="E19" s="161"/>
    </row>
    <row r="20" spans="1:5" ht="14.25" customHeight="1">
      <c r="A20" s="147" t="s">
        <v>79</v>
      </c>
      <c r="B20" s="148" t="s">
        <v>80</v>
      </c>
      <c r="C20" s="161"/>
      <c r="D20" s="161"/>
      <c r="E20" s="161"/>
    </row>
    <row r="21" spans="1:5" ht="14.25" customHeight="1">
      <c r="A21" s="147" t="s">
        <v>82</v>
      </c>
      <c r="B21" s="148" t="s">
        <v>83</v>
      </c>
      <c r="C21" s="161"/>
      <c r="D21" s="161"/>
      <c r="E21" s="161"/>
    </row>
    <row r="22" spans="1:5" ht="25.5" customHeight="1">
      <c r="A22" s="147" t="s">
        <v>85</v>
      </c>
      <c r="B22" s="148" t="s">
        <v>86</v>
      </c>
      <c r="C22" s="161"/>
      <c r="D22" s="161"/>
      <c r="E22" s="161"/>
    </row>
    <row r="23" spans="1:5" ht="12.75" customHeight="1">
      <c r="A23" s="154" t="s">
        <v>88</v>
      </c>
      <c r="B23" s="148" t="s">
        <v>89</v>
      </c>
      <c r="C23" s="161"/>
      <c r="D23" s="161"/>
      <c r="E23" s="161"/>
    </row>
    <row r="24" spans="1:5" ht="12.75" customHeight="1">
      <c r="A24" s="154" t="s">
        <v>90</v>
      </c>
      <c r="B24" s="148" t="s">
        <v>91</v>
      </c>
      <c r="C24" s="161"/>
      <c r="D24" s="161"/>
      <c r="E24" s="161"/>
    </row>
    <row r="25" spans="1:5" ht="12.75" customHeight="1">
      <c r="A25" s="154" t="s">
        <v>92</v>
      </c>
      <c r="B25" s="148" t="s">
        <v>93</v>
      </c>
      <c r="C25" s="161"/>
      <c r="D25" s="161"/>
      <c r="E25" s="161"/>
    </row>
    <row r="26" spans="1:5" ht="12.75" customHeight="1">
      <c r="A26" s="155"/>
      <c r="B26" s="151" t="s">
        <v>94</v>
      </c>
      <c r="C26" s="270">
        <f>SUM(C18:C25)</f>
        <v>0</v>
      </c>
      <c r="D26" s="270">
        <f>SUM(D18:D25)</f>
        <v>0</v>
      </c>
      <c r="E26" s="270">
        <f>SUM(E18:E25)</f>
        <v>0</v>
      </c>
    </row>
    <row r="27" spans="1:5" ht="12.75" customHeight="1">
      <c r="A27" s="154" t="s">
        <v>95</v>
      </c>
      <c r="B27" s="148" t="s">
        <v>96</v>
      </c>
      <c r="C27" s="181"/>
      <c r="D27" s="181"/>
      <c r="E27" s="181"/>
    </row>
    <row r="28" spans="1:5" ht="12.75" customHeight="1">
      <c r="A28" s="154" t="s">
        <v>97</v>
      </c>
      <c r="B28" s="148" t="s">
        <v>98</v>
      </c>
      <c r="C28" s="161"/>
      <c r="D28" s="161"/>
      <c r="E28" s="161"/>
    </row>
    <row r="29" spans="1:5" ht="12.75" customHeight="1">
      <c r="A29" s="155"/>
      <c r="B29" s="151" t="s">
        <v>99</v>
      </c>
      <c r="C29" s="181"/>
      <c r="D29" s="181"/>
      <c r="E29" s="181"/>
    </row>
    <row r="30" spans="1:5" ht="12.75" customHeight="1">
      <c r="A30" s="154" t="s">
        <v>100</v>
      </c>
      <c r="B30" s="148" t="s">
        <v>101</v>
      </c>
      <c r="C30" s="161"/>
      <c r="D30" s="161"/>
      <c r="E30" s="161"/>
    </row>
    <row r="31" spans="1:5" ht="12.75" customHeight="1">
      <c r="A31" s="154" t="s">
        <v>102</v>
      </c>
      <c r="B31" s="148" t="s">
        <v>103</v>
      </c>
      <c r="C31" s="161"/>
      <c r="D31" s="161"/>
      <c r="E31" s="161"/>
    </row>
    <row r="32" spans="1:5" ht="12.75" customHeight="1">
      <c r="A32" s="154" t="s">
        <v>104</v>
      </c>
      <c r="B32" s="156" t="s">
        <v>105</v>
      </c>
      <c r="C32" s="182"/>
      <c r="D32" s="182"/>
      <c r="E32" s="182"/>
    </row>
    <row r="33" spans="1:5" ht="12.75" customHeight="1">
      <c r="A33" s="154" t="s">
        <v>106</v>
      </c>
      <c r="B33" s="148" t="s">
        <v>107</v>
      </c>
      <c r="C33" s="161"/>
      <c r="D33" s="161"/>
      <c r="E33" s="161"/>
    </row>
    <row r="34" spans="1:5" ht="12.75" customHeight="1">
      <c r="A34" s="154" t="s">
        <v>108</v>
      </c>
      <c r="B34" s="148" t="s">
        <v>109</v>
      </c>
      <c r="C34" s="161"/>
      <c r="D34" s="161"/>
      <c r="E34" s="161"/>
    </row>
    <row r="35" spans="1:5" ht="12.75" customHeight="1">
      <c r="A35" s="154"/>
      <c r="B35" s="151" t="s">
        <v>110</v>
      </c>
      <c r="C35" s="270">
        <f>SUM(C30:C34)</f>
        <v>0</v>
      </c>
      <c r="D35" s="270">
        <f>SUM(D30:D34)</f>
        <v>0</v>
      </c>
      <c r="E35" s="270">
        <f>SUM(E30:E34)</f>
        <v>0</v>
      </c>
    </row>
    <row r="36" spans="1:5" ht="12.75" customHeight="1">
      <c r="A36" s="154" t="s">
        <v>111</v>
      </c>
      <c r="B36" s="148" t="s">
        <v>112</v>
      </c>
      <c r="C36" s="161"/>
      <c r="D36" s="161"/>
      <c r="E36" s="161"/>
    </row>
    <row r="37" spans="1:5" ht="12.75" customHeight="1">
      <c r="A37" s="154" t="s">
        <v>111</v>
      </c>
      <c r="B37" s="148" t="s">
        <v>113</v>
      </c>
      <c r="C37" s="161"/>
      <c r="D37" s="161"/>
      <c r="E37" s="161"/>
    </row>
    <row r="38" spans="1:5" ht="12.75" customHeight="1">
      <c r="A38" s="154" t="s">
        <v>111</v>
      </c>
      <c r="B38" s="148" t="s">
        <v>114</v>
      </c>
      <c r="C38" s="161"/>
      <c r="D38" s="161"/>
      <c r="E38" s="161"/>
    </row>
    <row r="39" spans="1:5" ht="12.75" customHeight="1">
      <c r="A39" s="154" t="s">
        <v>111</v>
      </c>
      <c r="B39" s="148" t="s">
        <v>115</v>
      </c>
      <c r="C39" s="161"/>
      <c r="D39" s="161"/>
      <c r="E39" s="161"/>
    </row>
    <row r="40" spans="1:5" ht="12.75" customHeight="1">
      <c r="A40" s="155"/>
      <c r="B40" s="151" t="s">
        <v>116</v>
      </c>
      <c r="C40" s="181"/>
      <c r="D40" s="181"/>
      <c r="E40" s="181"/>
    </row>
    <row r="41" spans="1:5" ht="12.75" customHeight="1">
      <c r="A41" s="158"/>
      <c r="B41" s="159" t="s">
        <v>117</v>
      </c>
      <c r="C41" s="271">
        <f>C35+C29+C17+C40</f>
        <v>14285900</v>
      </c>
      <c r="D41" s="271">
        <f>D35+D29+D17+D40</f>
        <v>10424500</v>
      </c>
      <c r="E41" s="271">
        <f>E35+E29+E17+E40</f>
        <v>13850200</v>
      </c>
    </row>
    <row r="42" spans="1:5" ht="13.5" customHeight="1">
      <c r="A42" s="147" t="s">
        <v>118</v>
      </c>
      <c r="B42" s="148" t="s">
        <v>119</v>
      </c>
      <c r="C42" s="161"/>
      <c r="D42" s="161"/>
      <c r="E42" s="161"/>
    </row>
    <row r="43" spans="1:5" ht="13.5" customHeight="1">
      <c r="A43" s="147" t="s">
        <v>120</v>
      </c>
      <c r="B43" s="148" t="s">
        <v>121</v>
      </c>
      <c r="C43" s="161"/>
      <c r="D43" s="161"/>
      <c r="E43" s="161"/>
    </row>
    <row r="44" spans="1:5" ht="13.5" customHeight="1">
      <c r="A44" s="150"/>
      <c r="B44" s="151" t="s">
        <v>122</v>
      </c>
      <c r="C44" s="181"/>
      <c r="D44" s="181"/>
      <c r="E44" s="181"/>
    </row>
    <row r="45" spans="1:5" ht="13.5" customHeight="1">
      <c r="A45" s="154" t="s">
        <v>123</v>
      </c>
      <c r="B45" s="148" t="s">
        <v>17</v>
      </c>
      <c r="C45" s="161"/>
      <c r="D45" s="161"/>
      <c r="E45" s="161"/>
    </row>
    <row r="46" spans="1:5" ht="13.5" customHeight="1">
      <c r="A46" s="154" t="s">
        <v>124</v>
      </c>
      <c r="B46" s="148" t="s">
        <v>125</v>
      </c>
      <c r="C46" s="161"/>
      <c r="D46" s="161"/>
      <c r="E46" s="161"/>
    </row>
    <row r="47" spans="1:5" ht="13.5" customHeight="1">
      <c r="A47" s="154" t="s">
        <v>126</v>
      </c>
      <c r="B47" s="148" t="s">
        <v>127</v>
      </c>
      <c r="C47" s="161"/>
      <c r="D47" s="161"/>
      <c r="E47" s="161"/>
    </row>
    <row r="48" spans="1:5" ht="13.5" customHeight="1">
      <c r="A48" s="155"/>
      <c r="B48" s="151" t="s">
        <v>128</v>
      </c>
      <c r="C48" s="181"/>
      <c r="D48" s="181"/>
      <c r="E48" s="181"/>
    </row>
    <row r="49" spans="1:5" ht="13.5" customHeight="1">
      <c r="A49" s="154" t="s">
        <v>129</v>
      </c>
      <c r="B49" s="148" t="s">
        <v>130</v>
      </c>
      <c r="C49" s="161"/>
      <c r="D49" s="161"/>
      <c r="E49" s="161"/>
    </row>
    <row r="50" spans="1:5" ht="13.5" customHeight="1">
      <c r="A50" s="154"/>
      <c r="B50" s="148" t="s">
        <v>131</v>
      </c>
      <c r="C50" s="161"/>
      <c r="D50" s="161"/>
      <c r="E50" s="161"/>
    </row>
    <row r="51" spans="1:5" ht="13.5" customHeight="1">
      <c r="A51" s="154">
        <v>272</v>
      </c>
      <c r="B51" s="148" t="s">
        <v>132</v>
      </c>
      <c r="C51" s="161"/>
      <c r="D51" s="161"/>
      <c r="E51" s="161"/>
    </row>
    <row r="52" spans="1:5" ht="13.5" customHeight="1">
      <c r="A52" s="155">
        <v>276</v>
      </c>
      <c r="B52" s="151" t="s">
        <v>133</v>
      </c>
      <c r="C52" s="181"/>
      <c r="D52" s="181"/>
      <c r="E52" s="181"/>
    </row>
    <row r="53" spans="1:5" ht="13.5" customHeight="1">
      <c r="A53" s="158"/>
      <c r="B53" s="159" t="s">
        <v>134</v>
      </c>
      <c r="C53" s="183"/>
      <c r="D53" s="183"/>
      <c r="E53" s="183"/>
    </row>
    <row r="54" spans="1:5" ht="13.5" customHeight="1">
      <c r="A54" s="158" t="s">
        <v>135</v>
      </c>
      <c r="B54" s="159" t="s">
        <v>136</v>
      </c>
      <c r="C54" s="183"/>
      <c r="D54" s="183"/>
      <c r="E54" s="183"/>
    </row>
    <row r="55" spans="1:5" ht="13.5" customHeight="1">
      <c r="A55" s="155">
        <v>277</v>
      </c>
      <c r="B55" s="151" t="s">
        <v>137</v>
      </c>
      <c r="C55" s="270">
        <f>C53+C41+C54</f>
        <v>14285900</v>
      </c>
      <c r="D55" s="270">
        <f>D53+D41+D54</f>
        <v>10424500</v>
      </c>
      <c r="E55" s="270">
        <f>E53+E41+E54</f>
        <v>13850200</v>
      </c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81" r:id="rId1"/>
  <headerFooter alignWithMargins="0">
    <oddHeader>&amp;C&amp;P/&amp;N&amp;R&amp;A</oddHeader>
    <oddFooter>&amp;L&amp;D&amp;R&amp;F</oddFooter>
  </headerFooter>
  <rowBreaks count="1" manualBreakCount="1">
    <brk id="3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55"/>
  <sheetViews>
    <sheetView view="pageBreakPreview" zoomScaleNormal="80" zoomScaleSheetLayoutView="100" zoomScalePageLayoutView="0" workbookViewId="0" topLeftCell="A1">
      <selection activeCell="D2" sqref="D2"/>
    </sheetView>
  </sheetViews>
  <sheetFormatPr defaultColWidth="8.83203125" defaultRowHeight="18"/>
  <cols>
    <col min="1" max="1" width="8.83203125" style="141" customWidth="1"/>
    <col min="2" max="2" width="39.08203125" style="141" customWidth="1"/>
    <col min="3" max="3" width="7.66015625" style="141" customWidth="1"/>
    <col min="4" max="5" width="8.66015625" style="141" customWidth="1"/>
    <col min="6" max="6" width="10.33203125" style="141" customWidth="1"/>
    <col min="7" max="16384" width="8.83203125" style="141" customWidth="1"/>
  </cols>
  <sheetData>
    <row r="1" spans="1:5" ht="12.75">
      <c r="A1" s="142"/>
      <c r="B1" s="142"/>
      <c r="C1" s="142"/>
      <c r="D1" s="142"/>
      <c r="E1" s="142" t="s">
        <v>197</v>
      </c>
    </row>
    <row r="2" spans="1:5" ht="12.75">
      <c r="A2" s="143">
        <v>869041</v>
      </c>
      <c r="B2" s="144" t="s">
        <v>321</v>
      </c>
      <c r="C2" s="144"/>
      <c r="D2" s="145"/>
      <c r="E2" s="145"/>
    </row>
    <row r="3" spans="1:5" ht="39">
      <c r="A3" s="143" t="s">
        <v>242</v>
      </c>
      <c r="B3" s="146" t="s">
        <v>6</v>
      </c>
      <c r="C3" s="171" t="s">
        <v>262</v>
      </c>
      <c r="D3" s="240" t="s">
        <v>292</v>
      </c>
      <c r="E3" s="240" t="s">
        <v>322</v>
      </c>
    </row>
    <row r="4" spans="1:5" ht="13.5" customHeight="1">
      <c r="A4" s="147" t="s">
        <v>49</v>
      </c>
      <c r="B4" s="148" t="s">
        <v>50</v>
      </c>
      <c r="C4" s="161"/>
      <c r="D4" s="161"/>
      <c r="E4" s="161"/>
    </row>
    <row r="5" spans="1:5" ht="23.25" customHeight="1">
      <c r="A5" s="147" t="s">
        <v>51</v>
      </c>
      <c r="B5" s="148" t="s">
        <v>52</v>
      </c>
      <c r="C5" s="161"/>
      <c r="D5" s="161"/>
      <c r="E5" s="161"/>
    </row>
    <row r="6" spans="1:5" ht="24.75" customHeight="1">
      <c r="A6" s="147" t="s">
        <v>53</v>
      </c>
      <c r="B6" s="148" t="s">
        <v>54</v>
      </c>
      <c r="C6" s="161"/>
      <c r="D6" s="161"/>
      <c r="E6" s="161"/>
    </row>
    <row r="7" spans="1:5" ht="15" customHeight="1">
      <c r="A7" s="147" t="s">
        <v>55</v>
      </c>
      <c r="B7" s="148" t="s">
        <v>56</v>
      </c>
      <c r="C7" s="161"/>
      <c r="D7" s="161"/>
      <c r="E7" s="161"/>
    </row>
    <row r="8" spans="1:5" ht="24.75" customHeight="1">
      <c r="A8" s="147" t="s">
        <v>57</v>
      </c>
      <c r="B8" s="148" t="s">
        <v>58</v>
      </c>
      <c r="C8" s="161"/>
      <c r="D8" s="161"/>
      <c r="E8" s="161"/>
    </row>
    <row r="9" spans="1:5" ht="13.5" customHeight="1">
      <c r="A9" s="147" t="s">
        <v>59</v>
      </c>
      <c r="B9" s="148" t="s">
        <v>60</v>
      </c>
      <c r="C9" s="161"/>
      <c r="D9" s="161"/>
      <c r="E9" s="161"/>
    </row>
    <row r="10" spans="1:5" ht="13.5" customHeight="1">
      <c r="A10" s="150" t="s">
        <v>61</v>
      </c>
      <c r="B10" s="151" t="s">
        <v>62</v>
      </c>
      <c r="C10" s="181"/>
      <c r="D10" s="181"/>
      <c r="E10" s="181"/>
    </row>
    <row r="11" spans="1:5" ht="13.5" customHeight="1">
      <c r="A11" s="147" t="s">
        <v>63</v>
      </c>
      <c r="B11" s="148" t="s">
        <v>64</v>
      </c>
      <c r="C11" s="161"/>
      <c r="D11" s="161"/>
      <c r="E11" s="161"/>
    </row>
    <row r="12" spans="1:5" ht="13.5" customHeight="1">
      <c r="A12" s="147" t="s">
        <v>65</v>
      </c>
      <c r="B12" s="148" t="s">
        <v>66</v>
      </c>
      <c r="C12" s="161"/>
      <c r="D12" s="161"/>
      <c r="E12" s="161"/>
    </row>
    <row r="13" spans="1:5" ht="13.5" customHeight="1">
      <c r="A13" s="147" t="s">
        <v>67</v>
      </c>
      <c r="B13" s="148" t="s">
        <v>68</v>
      </c>
      <c r="C13" s="161">
        <v>4691800</v>
      </c>
      <c r="D13" s="161">
        <v>4244500</v>
      </c>
      <c r="E13" s="161">
        <v>5558800</v>
      </c>
    </row>
    <row r="14" spans="1:5" ht="13.5" customHeight="1">
      <c r="A14" s="147" t="s">
        <v>69</v>
      </c>
      <c r="B14" s="148" t="s">
        <v>70</v>
      </c>
      <c r="C14" s="161"/>
      <c r="D14" s="161"/>
      <c r="E14" s="161"/>
    </row>
    <row r="15" spans="1:5" ht="13.5" customHeight="1">
      <c r="A15" s="147" t="s">
        <v>71</v>
      </c>
      <c r="B15" s="148" t="s">
        <v>72</v>
      </c>
      <c r="C15" s="161"/>
      <c r="D15" s="161"/>
      <c r="E15" s="161"/>
    </row>
    <row r="16" spans="1:5" ht="13.5" customHeight="1">
      <c r="A16" s="147" t="s">
        <v>71</v>
      </c>
      <c r="B16" s="148" t="s">
        <v>73</v>
      </c>
      <c r="C16" s="161"/>
      <c r="D16" s="161"/>
      <c r="E16" s="161"/>
    </row>
    <row r="17" spans="1:5" ht="13.5" customHeight="1">
      <c r="A17" s="150"/>
      <c r="B17" s="151" t="s">
        <v>74</v>
      </c>
      <c r="C17" s="181">
        <f>SUM(C11:C16)</f>
        <v>4691800</v>
      </c>
      <c r="D17" s="181">
        <f>SUM(D11:D16)</f>
        <v>4244500</v>
      </c>
      <c r="E17" s="181">
        <f>SUM(E11:E16)</f>
        <v>5558800</v>
      </c>
    </row>
    <row r="18" spans="1:5" ht="13.5" customHeight="1">
      <c r="A18" s="147" t="s">
        <v>75</v>
      </c>
      <c r="B18" s="148" t="s">
        <v>76</v>
      </c>
      <c r="C18" s="161"/>
      <c r="D18" s="161"/>
      <c r="E18" s="161"/>
    </row>
    <row r="19" spans="1:5" ht="13.5" customHeight="1">
      <c r="A19" s="147" t="s">
        <v>77</v>
      </c>
      <c r="B19" s="148" t="s">
        <v>78</v>
      </c>
      <c r="C19" s="161"/>
      <c r="D19" s="161"/>
      <c r="E19" s="161"/>
    </row>
    <row r="20" spans="1:5" ht="13.5" customHeight="1">
      <c r="A20" s="147" t="s">
        <v>79</v>
      </c>
      <c r="B20" s="148" t="s">
        <v>80</v>
      </c>
      <c r="C20" s="161"/>
      <c r="D20" s="161"/>
      <c r="E20" s="161"/>
    </row>
    <row r="21" spans="1:5" ht="13.5" customHeight="1">
      <c r="A21" s="147" t="s">
        <v>82</v>
      </c>
      <c r="B21" s="148" t="s">
        <v>83</v>
      </c>
      <c r="C21" s="161"/>
      <c r="D21" s="161"/>
      <c r="E21" s="161"/>
    </row>
    <row r="22" spans="1:5" ht="25.5" customHeight="1">
      <c r="A22" s="147" t="s">
        <v>85</v>
      </c>
      <c r="B22" s="148" t="s">
        <v>86</v>
      </c>
      <c r="C22" s="161"/>
      <c r="D22" s="161"/>
      <c r="E22" s="161"/>
    </row>
    <row r="23" spans="1:5" ht="12.75" customHeight="1">
      <c r="A23" s="154" t="s">
        <v>88</v>
      </c>
      <c r="B23" s="148" t="s">
        <v>89</v>
      </c>
      <c r="C23" s="161"/>
      <c r="D23" s="161"/>
      <c r="E23" s="161"/>
    </row>
    <row r="24" spans="1:5" ht="12.75" customHeight="1">
      <c r="A24" s="154" t="s">
        <v>90</v>
      </c>
      <c r="B24" s="148" t="s">
        <v>91</v>
      </c>
      <c r="C24" s="161"/>
      <c r="D24" s="161"/>
      <c r="E24" s="161"/>
    </row>
    <row r="25" spans="1:5" ht="12.75" customHeight="1">
      <c r="A25" s="154" t="s">
        <v>92</v>
      </c>
      <c r="B25" s="148" t="s">
        <v>93</v>
      </c>
      <c r="C25" s="161"/>
      <c r="D25" s="161"/>
      <c r="E25" s="161"/>
    </row>
    <row r="26" spans="1:5" ht="12.75" customHeight="1">
      <c r="A26" s="155"/>
      <c r="B26" s="151" t="s">
        <v>94</v>
      </c>
      <c r="C26" s="181"/>
      <c r="D26" s="181"/>
      <c r="E26" s="181"/>
    </row>
    <row r="27" spans="1:5" ht="12.75" customHeight="1">
      <c r="A27" s="154" t="s">
        <v>95</v>
      </c>
      <c r="B27" s="148" t="s">
        <v>96</v>
      </c>
      <c r="C27" s="181"/>
      <c r="D27" s="181"/>
      <c r="E27" s="181"/>
    </row>
    <row r="28" spans="1:5" ht="12.75" customHeight="1">
      <c r="A28" s="154" t="s">
        <v>97</v>
      </c>
      <c r="B28" s="148" t="s">
        <v>98</v>
      </c>
      <c r="C28" s="161"/>
      <c r="D28" s="161"/>
      <c r="E28" s="161"/>
    </row>
    <row r="29" spans="1:5" ht="12.75" customHeight="1">
      <c r="A29" s="155"/>
      <c r="B29" s="151" t="s">
        <v>99</v>
      </c>
      <c r="C29" s="181"/>
      <c r="D29" s="181"/>
      <c r="E29" s="181"/>
    </row>
    <row r="30" spans="1:5" ht="12.75" customHeight="1">
      <c r="A30" s="154" t="s">
        <v>100</v>
      </c>
      <c r="B30" s="148" t="s">
        <v>101</v>
      </c>
      <c r="C30" s="161"/>
      <c r="D30" s="161"/>
      <c r="E30" s="161"/>
    </row>
    <row r="31" spans="1:5" ht="12.75" customHeight="1">
      <c r="A31" s="154" t="s">
        <v>102</v>
      </c>
      <c r="B31" s="148" t="s">
        <v>103</v>
      </c>
      <c r="C31" s="161"/>
      <c r="D31" s="161"/>
      <c r="E31" s="161"/>
    </row>
    <row r="32" spans="1:5" ht="12.75" customHeight="1">
      <c r="A32" s="154" t="s">
        <v>104</v>
      </c>
      <c r="B32" s="156" t="s">
        <v>105</v>
      </c>
      <c r="C32" s="182"/>
      <c r="D32" s="182"/>
      <c r="E32" s="182"/>
    </row>
    <row r="33" spans="1:5" ht="12.75" customHeight="1">
      <c r="A33" s="154" t="s">
        <v>106</v>
      </c>
      <c r="B33" s="148" t="s">
        <v>107</v>
      </c>
      <c r="C33" s="161"/>
      <c r="D33" s="161"/>
      <c r="E33" s="161"/>
    </row>
    <row r="34" spans="1:5" ht="12.75" customHeight="1">
      <c r="A34" s="154" t="s">
        <v>108</v>
      </c>
      <c r="B34" s="148" t="s">
        <v>109</v>
      </c>
      <c r="C34" s="161"/>
      <c r="D34" s="161"/>
      <c r="E34" s="161"/>
    </row>
    <row r="35" spans="1:5" ht="12.75" customHeight="1">
      <c r="A35" s="154"/>
      <c r="B35" s="151" t="s">
        <v>110</v>
      </c>
      <c r="C35" s="181"/>
      <c r="D35" s="181"/>
      <c r="E35" s="181"/>
    </row>
    <row r="36" spans="1:5" ht="12.75" customHeight="1">
      <c r="A36" s="154" t="s">
        <v>111</v>
      </c>
      <c r="B36" s="148" t="s">
        <v>112</v>
      </c>
      <c r="C36" s="161"/>
      <c r="D36" s="161"/>
      <c r="E36" s="161"/>
    </row>
    <row r="37" spans="1:5" ht="12.75" customHeight="1">
      <c r="A37" s="154" t="s">
        <v>111</v>
      </c>
      <c r="B37" s="148" t="s">
        <v>113</v>
      </c>
      <c r="C37" s="161"/>
      <c r="D37" s="161"/>
      <c r="E37" s="161"/>
    </row>
    <row r="38" spans="1:5" ht="12.75" customHeight="1">
      <c r="A38" s="154" t="s">
        <v>111</v>
      </c>
      <c r="B38" s="148" t="s">
        <v>114</v>
      </c>
      <c r="C38" s="161"/>
      <c r="D38" s="161"/>
      <c r="E38" s="161"/>
    </row>
    <row r="39" spans="1:5" ht="12.75" customHeight="1">
      <c r="A39" s="154" t="s">
        <v>111</v>
      </c>
      <c r="B39" s="148" t="s">
        <v>115</v>
      </c>
      <c r="C39" s="161"/>
      <c r="D39" s="161"/>
      <c r="E39" s="161"/>
    </row>
    <row r="40" spans="1:5" ht="12.75" customHeight="1">
      <c r="A40" s="155"/>
      <c r="B40" s="151" t="s">
        <v>116</v>
      </c>
      <c r="C40" s="181"/>
      <c r="D40" s="181"/>
      <c r="E40" s="181"/>
    </row>
    <row r="41" spans="1:5" ht="16.5" customHeight="1">
      <c r="A41" s="158"/>
      <c r="B41" s="159" t="s">
        <v>117</v>
      </c>
      <c r="C41" s="183">
        <f>C35+C29+C17+C40</f>
        <v>4691800</v>
      </c>
      <c r="D41" s="183">
        <f>D35+D29+D17+D40</f>
        <v>4244500</v>
      </c>
      <c r="E41" s="183">
        <f>E35+E29+E17+E40</f>
        <v>5558800</v>
      </c>
    </row>
    <row r="42" spans="1:5" ht="16.5" customHeight="1">
      <c r="A42" s="147" t="s">
        <v>118</v>
      </c>
      <c r="B42" s="148" t="s">
        <v>119</v>
      </c>
      <c r="C42" s="161"/>
      <c r="D42" s="161"/>
      <c r="E42" s="161"/>
    </row>
    <row r="43" spans="1:5" ht="16.5" customHeight="1">
      <c r="A43" s="147" t="s">
        <v>120</v>
      </c>
      <c r="B43" s="148" t="s">
        <v>121</v>
      </c>
      <c r="C43" s="161"/>
      <c r="D43" s="161"/>
      <c r="E43" s="161"/>
    </row>
    <row r="44" spans="1:5" ht="26.25" customHeight="1">
      <c r="A44" s="150"/>
      <c r="B44" s="151" t="s">
        <v>122</v>
      </c>
      <c r="C44" s="181"/>
      <c r="D44" s="181"/>
      <c r="E44" s="181"/>
    </row>
    <row r="45" spans="1:5" ht="13.5" customHeight="1">
      <c r="A45" s="154" t="s">
        <v>123</v>
      </c>
      <c r="B45" s="148" t="s">
        <v>17</v>
      </c>
      <c r="C45" s="161"/>
      <c r="D45" s="161"/>
      <c r="E45" s="161"/>
    </row>
    <row r="46" spans="1:5" ht="13.5" customHeight="1">
      <c r="A46" s="154" t="s">
        <v>124</v>
      </c>
      <c r="B46" s="148" t="s">
        <v>125</v>
      </c>
      <c r="C46" s="161"/>
      <c r="D46" s="161"/>
      <c r="E46" s="161"/>
    </row>
    <row r="47" spans="1:5" ht="13.5" customHeight="1">
      <c r="A47" s="154" t="s">
        <v>126</v>
      </c>
      <c r="B47" s="148" t="s">
        <v>127</v>
      </c>
      <c r="C47" s="161"/>
      <c r="D47" s="161"/>
      <c r="E47" s="161"/>
    </row>
    <row r="48" spans="1:5" ht="13.5" customHeight="1">
      <c r="A48" s="155"/>
      <c r="B48" s="151" t="s">
        <v>128</v>
      </c>
      <c r="C48" s="181"/>
      <c r="D48" s="181"/>
      <c r="E48" s="181"/>
    </row>
    <row r="49" spans="1:5" ht="26.25" customHeight="1">
      <c r="A49" s="154" t="s">
        <v>129</v>
      </c>
      <c r="B49" s="148" t="s">
        <v>130</v>
      </c>
      <c r="C49" s="161"/>
      <c r="D49" s="161"/>
      <c r="E49" s="161"/>
    </row>
    <row r="50" spans="1:5" ht="13.5" customHeight="1">
      <c r="A50" s="154"/>
      <c r="B50" s="148" t="s">
        <v>131</v>
      </c>
      <c r="C50" s="161"/>
      <c r="D50" s="161"/>
      <c r="E50" s="161"/>
    </row>
    <row r="51" spans="1:5" ht="13.5" customHeight="1">
      <c r="A51" s="154">
        <v>272</v>
      </c>
      <c r="B51" s="148" t="s">
        <v>132</v>
      </c>
      <c r="C51" s="161"/>
      <c r="D51" s="161"/>
      <c r="E51" s="161"/>
    </row>
    <row r="52" spans="1:5" ht="13.5" customHeight="1">
      <c r="A52" s="155">
        <v>276</v>
      </c>
      <c r="B52" s="151" t="s">
        <v>133</v>
      </c>
      <c r="C52" s="181"/>
      <c r="D52" s="181"/>
      <c r="E52" s="181"/>
    </row>
    <row r="53" spans="1:5" ht="13.5" customHeight="1">
      <c r="A53" s="158"/>
      <c r="B53" s="159" t="s">
        <v>134</v>
      </c>
      <c r="C53" s="183"/>
      <c r="D53" s="183"/>
      <c r="E53" s="183"/>
    </row>
    <row r="54" spans="1:5" ht="13.5" customHeight="1">
      <c r="A54" s="158" t="s">
        <v>135</v>
      </c>
      <c r="B54" s="159" t="s">
        <v>136</v>
      </c>
      <c r="C54" s="183"/>
      <c r="D54" s="183"/>
      <c r="E54" s="183"/>
    </row>
    <row r="55" spans="1:5" ht="13.5" customHeight="1">
      <c r="A55" s="155">
        <v>277</v>
      </c>
      <c r="B55" s="151" t="s">
        <v>137</v>
      </c>
      <c r="C55" s="181">
        <f>C53+C41+C54</f>
        <v>4691800</v>
      </c>
      <c r="D55" s="181">
        <f>D53+D41+D54</f>
        <v>4244500</v>
      </c>
      <c r="E55" s="181">
        <f>E53+E41+E54</f>
        <v>5558800</v>
      </c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89" r:id="rId1"/>
  <headerFooter scaleWithDoc="0" alignWithMargins="0">
    <oddHeader>&amp;L&amp;F&amp;C&amp;P/&amp;N</oddHeader>
    <oddFooter>&amp;L&amp;D&amp;C&amp;A</oddFooter>
  </headerFooter>
  <rowBreaks count="1" manualBreakCount="1">
    <brk id="4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I56"/>
  <sheetViews>
    <sheetView zoomScalePageLayoutView="0" workbookViewId="0" topLeftCell="A1">
      <selection activeCell="E3" sqref="E3:E56"/>
    </sheetView>
  </sheetViews>
  <sheetFormatPr defaultColWidth="8.83203125" defaultRowHeight="18"/>
  <cols>
    <col min="1" max="1" width="9.91015625" style="3" customWidth="1"/>
    <col min="2" max="2" width="31.5" style="3" customWidth="1"/>
    <col min="3" max="3" width="8.08203125" style="3" customWidth="1"/>
    <col min="4" max="5" width="8" style="3" customWidth="1"/>
    <col min="6" max="6" width="18.08203125" style="80" customWidth="1"/>
    <col min="7" max="7" width="8.83203125" style="3" customWidth="1"/>
    <col min="8" max="8" width="18.5" style="3" customWidth="1"/>
    <col min="9" max="16384" width="8.83203125" style="3" customWidth="1"/>
  </cols>
  <sheetData>
    <row r="1" spans="1:5" ht="12.75">
      <c r="A1" s="23"/>
      <c r="B1" s="23"/>
      <c r="C1" s="81"/>
      <c r="D1" s="81" t="s">
        <v>197</v>
      </c>
      <c r="E1" s="81" t="s">
        <v>197</v>
      </c>
    </row>
    <row r="2" spans="1:5" ht="12.75">
      <c r="A2" s="90">
        <v>932911</v>
      </c>
      <c r="B2" s="26" t="s">
        <v>269</v>
      </c>
      <c r="C2" s="26"/>
      <c r="D2" s="91"/>
      <c r="E2" s="91"/>
    </row>
    <row r="3" spans="1:5" ht="39">
      <c r="A3" s="24">
        <v>81061</v>
      </c>
      <c r="B3" s="92" t="s">
        <v>253</v>
      </c>
      <c r="C3" s="171" t="s">
        <v>262</v>
      </c>
      <c r="D3" s="240" t="s">
        <v>290</v>
      </c>
      <c r="E3" s="240" t="s">
        <v>292</v>
      </c>
    </row>
    <row r="4" spans="1:5" ht="26.25">
      <c r="A4" s="30" t="s">
        <v>49</v>
      </c>
      <c r="B4" s="31" t="s">
        <v>50</v>
      </c>
      <c r="C4" s="9"/>
      <c r="D4" s="9"/>
      <c r="E4" s="9"/>
    </row>
    <row r="5" spans="1:5" ht="27.75" customHeight="1">
      <c r="A5" s="30" t="s">
        <v>51</v>
      </c>
      <c r="B5" s="31" t="s">
        <v>52</v>
      </c>
      <c r="C5" s="9"/>
      <c r="D5" s="9"/>
      <c r="E5" s="9"/>
    </row>
    <row r="6" spans="1:5" ht="38.25" customHeight="1">
      <c r="A6" s="30" t="s">
        <v>53</v>
      </c>
      <c r="B6" s="31" t="s">
        <v>54</v>
      </c>
      <c r="C6" s="9"/>
      <c r="D6" s="9"/>
      <c r="E6" s="9"/>
    </row>
    <row r="7" spans="1:5" ht="26.25">
      <c r="A7" s="30" t="s">
        <v>55</v>
      </c>
      <c r="B7" s="31" t="s">
        <v>56</v>
      </c>
      <c r="C7" s="9"/>
      <c r="D7" s="9"/>
      <c r="E7" s="9"/>
    </row>
    <row r="8" spans="1:5" ht="23.25" customHeight="1">
      <c r="A8" s="30" t="s">
        <v>57</v>
      </c>
      <c r="B8" s="31" t="s">
        <v>58</v>
      </c>
      <c r="C8" s="9"/>
      <c r="D8" s="9"/>
      <c r="E8" s="9"/>
    </row>
    <row r="9" spans="1:5" ht="12.75">
      <c r="A9" s="30" t="s">
        <v>59</v>
      </c>
      <c r="B9" s="31" t="s">
        <v>60</v>
      </c>
      <c r="C9" s="9"/>
      <c r="D9" s="9"/>
      <c r="E9" s="9"/>
    </row>
    <row r="10" spans="1:5" ht="15" customHeight="1">
      <c r="A10" s="33" t="s">
        <v>61</v>
      </c>
      <c r="B10" s="34" t="s">
        <v>62</v>
      </c>
      <c r="C10" s="9"/>
      <c r="D10" s="9"/>
      <c r="E10" s="9"/>
    </row>
    <row r="11" spans="1:5" ht="12.75">
      <c r="A11" s="30" t="s">
        <v>63</v>
      </c>
      <c r="B11" s="31" t="s">
        <v>64</v>
      </c>
      <c r="C11" s="9"/>
      <c r="D11" s="9"/>
      <c r="E11" s="9"/>
    </row>
    <row r="12" spans="1:5" ht="26.25">
      <c r="A12" s="30" t="s">
        <v>65</v>
      </c>
      <c r="B12" s="31" t="s">
        <v>66</v>
      </c>
      <c r="C12" s="9"/>
      <c r="D12" s="9"/>
      <c r="E12" s="9"/>
    </row>
    <row r="13" spans="1:5" ht="15" customHeight="1">
      <c r="A13" s="30" t="s">
        <v>67</v>
      </c>
      <c r="B13" s="31" t="s">
        <v>68</v>
      </c>
      <c r="C13" s="9"/>
      <c r="D13" s="9"/>
      <c r="E13" s="9"/>
    </row>
    <row r="14" spans="1:5" ht="14.25" customHeight="1">
      <c r="A14" s="30" t="s">
        <v>69</v>
      </c>
      <c r="B14" s="31" t="s">
        <v>70</v>
      </c>
      <c r="C14" s="9"/>
      <c r="D14" s="9"/>
      <c r="E14" s="9"/>
    </row>
    <row r="15" spans="1:5" ht="12.75">
      <c r="A15" s="30" t="s">
        <v>71</v>
      </c>
      <c r="B15" s="31" t="s">
        <v>72</v>
      </c>
      <c r="C15" s="9"/>
      <c r="D15" s="9"/>
      <c r="E15" s="9"/>
    </row>
    <row r="16" spans="1:5" ht="26.25">
      <c r="A16" s="30" t="s">
        <v>71</v>
      </c>
      <c r="B16" s="31" t="s">
        <v>73</v>
      </c>
      <c r="C16" s="9"/>
      <c r="D16" s="9"/>
      <c r="E16" s="9"/>
    </row>
    <row r="17" spans="1:5" ht="26.25">
      <c r="A17" s="33"/>
      <c r="B17" s="34" t="s">
        <v>74</v>
      </c>
      <c r="C17" s="9"/>
      <c r="D17" s="9"/>
      <c r="E17" s="9"/>
    </row>
    <row r="18" spans="1:5" ht="12.75" customHeight="1">
      <c r="A18" s="30" t="s">
        <v>75</v>
      </c>
      <c r="B18" s="31" t="s">
        <v>76</v>
      </c>
      <c r="C18" s="41"/>
      <c r="D18" s="41"/>
      <c r="E18" s="41"/>
    </row>
    <row r="19" spans="1:5" ht="12.75" customHeight="1">
      <c r="A19" s="30" t="s">
        <v>77</v>
      </c>
      <c r="B19" s="31" t="s">
        <v>78</v>
      </c>
      <c r="C19" s="41"/>
      <c r="D19" s="41"/>
      <c r="E19" s="41"/>
    </row>
    <row r="20" spans="1:5" ht="12.75" customHeight="1">
      <c r="A20" s="30" t="s">
        <v>79</v>
      </c>
      <c r="B20" s="31" t="s">
        <v>80</v>
      </c>
      <c r="C20" s="41"/>
      <c r="D20" s="41"/>
      <c r="E20" s="41"/>
    </row>
    <row r="21" spans="1:5" ht="12.75" customHeight="1">
      <c r="A21" s="30" t="s">
        <v>82</v>
      </c>
      <c r="B21" s="31" t="s">
        <v>83</v>
      </c>
      <c r="C21" s="41"/>
      <c r="D21" s="41"/>
      <c r="E21" s="41"/>
    </row>
    <row r="22" spans="1:5" ht="27" customHeight="1">
      <c r="A22" s="30" t="s">
        <v>85</v>
      </c>
      <c r="B22" s="31" t="s">
        <v>86</v>
      </c>
      <c r="C22" s="41"/>
      <c r="D22" s="41"/>
      <c r="E22" s="41"/>
    </row>
    <row r="23" spans="1:5" ht="14.25" customHeight="1">
      <c r="A23" s="39" t="s">
        <v>88</v>
      </c>
      <c r="B23" s="31" t="s">
        <v>89</v>
      </c>
      <c r="C23" s="41"/>
      <c r="D23" s="41"/>
      <c r="E23" s="41"/>
    </row>
    <row r="24" spans="1:5" ht="14.25" customHeight="1">
      <c r="A24" s="39" t="s">
        <v>90</v>
      </c>
      <c r="B24" s="31" t="s">
        <v>91</v>
      </c>
      <c r="C24" s="93"/>
      <c r="D24" s="93"/>
      <c r="E24" s="93"/>
    </row>
    <row r="25" spans="1:5" ht="14.25" customHeight="1">
      <c r="A25" s="39" t="s">
        <v>92</v>
      </c>
      <c r="B25" s="31" t="s">
        <v>93</v>
      </c>
      <c r="C25" s="93"/>
      <c r="D25" s="93"/>
      <c r="E25" s="93"/>
    </row>
    <row r="26" spans="1:5" ht="12.75">
      <c r="A26" s="42"/>
      <c r="B26" s="34" t="s">
        <v>94</v>
      </c>
      <c r="C26" s="94">
        <f>SUM(C18:C25)</f>
        <v>0</v>
      </c>
      <c r="D26" s="94">
        <f>SUM(D18:D25)</f>
        <v>0</v>
      </c>
      <c r="E26" s="94">
        <f>SUM(E18:E25)</f>
        <v>0</v>
      </c>
    </row>
    <row r="27" spans="1:5" ht="12.75">
      <c r="A27" s="39" t="s">
        <v>95</v>
      </c>
      <c r="B27" s="31" t="s">
        <v>96</v>
      </c>
      <c r="C27" s="94"/>
      <c r="D27" s="94"/>
      <c r="E27" s="94"/>
    </row>
    <row r="28" spans="1:5" ht="12.75">
      <c r="A28" s="39" t="s">
        <v>97</v>
      </c>
      <c r="B28" s="31" t="s">
        <v>98</v>
      </c>
      <c r="C28" s="93"/>
      <c r="D28" s="93"/>
      <c r="E28" s="93"/>
    </row>
    <row r="29" spans="1:5" ht="12.75">
      <c r="A29" s="42"/>
      <c r="B29" s="34" t="s">
        <v>99</v>
      </c>
      <c r="C29" s="94">
        <f>SUM(C26+C27+C28)</f>
        <v>0</v>
      </c>
      <c r="D29" s="94">
        <f>SUM(D26+D27+D28)</f>
        <v>0</v>
      </c>
      <c r="E29" s="94">
        <f>SUM(E26+E27+E28)</f>
        <v>0</v>
      </c>
    </row>
    <row r="30" spans="1:5" ht="12.75">
      <c r="A30" s="39" t="s">
        <v>100</v>
      </c>
      <c r="B30" s="31" t="s">
        <v>101</v>
      </c>
      <c r="C30" s="95"/>
      <c r="D30" s="95"/>
      <c r="E30" s="95"/>
    </row>
    <row r="31" spans="1:5" ht="12.75">
      <c r="A31" s="39" t="s">
        <v>102</v>
      </c>
      <c r="B31" s="31" t="s">
        <v>103</v>
      </c>
      <c r="C31" s="9"/>
      <c r="D31" s="9"/>
      <c r="E31" s="9"/>
    </row>
    <row r="32" spans="1:9" ht="76.5" customHeight="1">
      <c r="A32" s="39" t="s">
        <v>226</v>
      </c>
      <c r="B32" s="31" t="s">
        <v>227</v>
      </c>
      <c r="C32" s="9">
        <v>0</v>
      </c>
      <c r="D32" s="9">
        <v>0</v>
      </c>
      <c r="E32" s="9">
        <v>0</v>
      </c>
      <c r="G32" s="78"/>
      <c r="H32" s="169"/>
      <c r="I32" s="170"/>
    </row>
    <row r="33" spans="1:7" ht="12.75">
      <c r="A33" s="39" t="s">
        <v>104</v>
      </c>
      <c r="B33" s="49" t="s">
        <v>105</v>
      </c>
      <c r="C33" s="9">
        <v>0</v>
      </c>
      <c r="D33" s="9">
        <v>0</v>
      </c>
      <c r="E33" s="9">
        <v>0</v>
      </c>
      <c r="G33" s="78"/>
    </row>
    <row r="34" spans="1:7" ht="12.75">
      <c r="A34" s="39" t="s">
        <v>106</v>
      </c>
      <c r="B34" s="31" t="s">
        <v>107</v>
      </c>
      <c r="C34" s="9">
        <v>0</v>
      </c>
      <c r="D34" s="9">
        <v>0</v>
      </c>
      <c r="E34" s="9">
        <v>0</v>
      </c>
      <c r="G34" s="78"/>
    </row>
    <row r="35" spans="1:7" ht="12.75">
      <c r="A35" s="39" t="s">
        <v>108</v>
      </c>
      <c r="B35" s="31" t="s">
        <v>109</v>
      </c>
      <c r="C35" s="9"/>
      <c r="D35" s="9"/>
      <c r="E35" s="9"/>
      <c r="G35" s="78"/>
    </row>
    <row r="36" spans="1:7" ht="13.5" customHeight="1">
      <c r="A36" s="39"/>
      <c r="B36" s="34" t="s">
        <v>110</v>
      </c>
      <c r="C36" s="9">
        <f>C33+C30+C32+C34</f>
        <v>0</v>
      </c>
      <c r="D36" s="9">
        <f>D33+D30+D32+D34</f>
        <v>0</v>
      </c>
      <c r="E36" s="9">
        <f>E33+E30+E32+E34</f>
        <v>0</v>
      </c>
      <c r="G36" s="78"/>
    </row>
    <row r="37" spans="1:7" ht="13.5" customHeight="1">
      <c r="A37" s="39" t="s">
        <v>111</v>
      </c>
      <c r="B37" s="31" t="s">
        <v>112</v>
      </c>
      <c r="C37" s="9"/>
      <c r="D37" s="9"/>
      <c r="E37" s="9"/>
      <c r="G37" s="78"/>
    </row>
    <row r="38" spans="1:7" ht="13.5" customHeight="1">
      <c r="A38" s="39" t="s">
        <v>111</v>
      </c>
      <c r="B38" s="31" t="s">
        <v>113</v>
      </c>
      <c r="C38" s="9"/>
      <c r="D38" s="9"/>
      <c r="E38" s="9"/>
      <c r="G38" s="78"/>
    </row>
    <row r="39" spans="1:7" ht="13.5" customHeight="1">
      <c r="A39" s="39" t="s">
        <v>111</v>
      </c>
      <c r="B39" s="31" t="s">
        <v>114</v>
      </c>
      <c r="C39" s="9"/>
      <c r="D39" s="9"/>
      <c r="E39" s="9"/>
      <c r="G39" s="78"/>
    </row>
    <row r="40" spans="1:7" ht="13.5" customHeight="1">
      <c r="A40" s="39" t="s">
        <v>111</v>
      </c>
      <c r="B40" s="31" t="s">
        <v>115</v>
      </c>
      <c r="C40" s="9"/>
      <c r="D40" s="9"/>
      <c r="E40" s="9"/>
      <c r="G40" s="78"/>
    </row>
    <row r="41" spans="1:7" ht="13.5" customHeight="1">
      <c r="A41" s="42"/>
      <c r="B41" s="34" t="s">
        <v>116</v>
      </c>
      <c r="C41" s="9"/>
      <c r="D41" s="9"/>
      <c r="E41" s="9"/>
      <c r="G41" s="78"/>
    </row>
    <row r="42" spans="1:7" ht="13.5" customHeight="1">
      <c r="A42" s="50"/>
      <c r="B42" s="51" t="s">
        <v>117</v>
      </c>
      <c r="C42" s="52">
        <f>C36+C29+C17+C41</f>
        <v>0</v>
      </c>
      <c r="D42" s="52">
        <f>D36+D29+D17+D41</f>
        <v>0</v>
      </c>
      <c r="E42" s="52">
        <f>E36+E29+E17+E41</f>
        <v>0</v>
      </c>
      <c r="G42" s="78"/>
    </row>
    <row r="43" spans="1:8" ht="49.5" customHeight="1">
      <c r="A43" s="30" t="s">
        <v>118</v>
      </c>
      <c r="B43" s="31" t="s">
        <v>119</v>
      </c>
      <c r="C43" s="265">
        <v>0</v>
      </c>
      <c r="D43" s="265">
        <v>0</v>
      </c>
      <c r="E43" s="265">
        <v>0</v>
      </c>
      <c r="F43" s="234"/>
      <c r="G43" s="266"/>
      <c r="H43" s="235"/>
    </row>
    <row r="44" spans="1:8" ht="26.25">
      <c r="A44" s="30" t="s">
        <v>120</v>
      </c>
      <c r="B44" s="31" t="s">
        <v>121</v>
      </c>
      <c r="C44" s="265"/>
      <c r="D44" s="265"/>
      <c r="E44" s="265"/>
      <c r="F44" s="234"/>
      <c r="G44" s="266"/>
      <c r="H44" s="235"/>
    </row>
    <row r="45" spans="1:8" ht="26.25">
      <c r="A45" s="33"/>
      <c r="B45" s="34" t="s">
        <v>122</v>
      </c>
      <c r="C45" s="265"/>
      <c r="D45" s="265"/>
      <c r="E45" s="265"/>
      <c r="F45" s="234"/>
      <c r="G45" s="266"/>
      <c r="H45" s="235"/>
    </row>
    <row r="46" spans="1:8" ht="12.75">
      <c r="A46" s="39" t="s">
        <v>123</v>
      </c>
      <c r="B46" s="31" t="s">
        <v>17</v>
      </c>
      <c r="C46" s="265"/>
      <c r="D46" s="265"/>
      <c r="E46" s="265"/>
      <c r="F46" s="234"/>
      <c r="G46" s="266"/>
      <c r="H46" s="235"/>
    </row>
    <row r="47" spans="1:8" ht="12.75">
      <c r="A47" s="39" t="s">
        <v>124</v>
      </c>
      <c r="B47" s="31" t="s">
        <v>125</v>
      </c>
      <c r="C47" s="265"/>
      <c r="D47" s="265"/>
      <c r="E47" s="265"/>
      <c r="F47" s="234"/>
      <c r="G47" s="266"/>
      <c r="H47" s="235"/>
    </row>
    <row r="48" spans="1:8" ht="12.75">
      <c r="A48" s="39" t="s">
        <v>126</v>
      </c>
      <c r="B48" s="31" t="s">
        <v>127</v>
      </c>
      <c r="C48" s="265"/>
      <c r="D48" s="265"/>
      <c r="E48" s="265"/>
      <c r="F48" s="234"/>
      <c r="G48" s="266"/>
      <c r="H48" s="235"/>
    </row>
    <row r="49" spans="1:8" ht="12.75">
      <c r="A49" s="42"/>
      <c r="B49" s="34" t="s">
        <v>128</v>
      </c>
      <c r="C49" s="265">
        <f>SUM(C43:C48)</f>
        <v>0</v>
      </c>
      <c r="D49" s="265">
        <f>SUM(D43:D48)</f>
        <v>0</v>
      </c>
      <c r="E49" s="265">
        <f>SUM(E43:E48)</f>
        <v>0</v>
      </c>
      <c r="F49" s="234"/>
      <c r="G49" s="266"/>
      <c r="H49" s="235"/>
    </row>
    <row r="50" spans="1:8" ht="26.25">
      <c r="A50" s="39" t="s">
        <v>129</v>
      </c>
      <c r="B50" s="31" t="s">
        <v>130</v>
      </c>
      <c r="C50" s="265"/>
      <c r="D50" s="265"/>
      <c r="E50" s="265"/>
      <c r="F50" s="234"/>
      <c r="G50" s="266"/>
      <c r="H50" s="235"/>
    </row>
    <row r="51" spans="1:8" ht="26.25">
      <c r="A51" s="39"/>
      <c r="B51" s="31" t="s">
        <v>131</v>
      </c>
      <c r="C51" s="265">
        <v>0</v>
      </c>
      <c r="D51" s="265">
        <v>0</v>
      </c>
      <c r="E51" s="265">
        <v>0</v>
      </c>
      <c r="F51" s="234"/>
      <c r="G51" s="266"/>
      <c r="H51" s="234"/>
    </row>
    <row r="52" spans="1:7" ht="12.75">
      <c r="A52" s="39">
        <v>272</v>
      </c>
      <c r="B52" s="31" t="s">
        <v>132</v>
      </c>
      <c r="C52" s="9"/>
      <c r="D52" s="9"/>
      <c r="E52" s="9"/>
      <c r="G52" s="78">
        <f>E52-D52</f>
        <v>0</v>
      </c>
    </row>
    <row r="53" spans="1:7" ht="14.25" customHeight="1">
      <c r="A53" s="42">
        <v>276</v>
      </c>
      <c r="B53" s="34" t="s">
        <v>133</v>
      </c>
      <c r="C53" s="9"/>
      <c r="D53" s="9"/>
      <c r="E53" s="9"/>
      <c r="G53" s="78">
        <f>E53-D53</f>
        <v>0</v>
      </c>
    </row>
    <row r="54" spans="1:7" ht="12.75">
      <c r="A54" s="50"/>
      <c r="B54" s="51" t="s">
        <v>134</v>
      </c>
      <c r="C54" s="9">
        <f>C53+C49</f>
        <v>0</v>
      </c>
      <c r="D54" s="9">
        <f>D53+D49</f>
        <v>0</v>
      </c>
      <c r="E54" s="9">
        <f>E53+E49</f>
        <v>0</v>
      </c>
      <c r="G54" s="78"/>
    </row>
    <row r="55" spans="1:7" ht="12.75">
      <c r="A55" s="50" t="s">
        <v>135</v>
      </c>
      <c r="B55" s="51" t="s">
        <v>136</v>
      </c>
      <c r="C55" s="9"/>
      <c r="D55" s="9"/>
      <c r="E55" s="9"/>
      <c r="G55" s="78"/>
    </row>
    <row r="56" spans="1:7" ht="12.75">
      <c r="A56" s="42">
        <v>277</v>
      </c>
      <c r="B56" s="34" t="s">
        <v>137</v>
      </c>
      <c r="C56" s="43">
        <f>C54+C42+C55</f>
        <v>0</v>
      </c>
      <c r="D56" s="43">
        <f>D54+D42+D55</f>
        <v>0</v>
      </c>
      <c r="E56" s="43">
        <f>E54+E42+E55</f>
        <v>0</v>
      </c>
      <c r="G56" s="78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E55"/>
  <sheetViews>
    <sheetView view="pageBreakPreview" zoomScaleSheetLayoutView="100" zoomScalePageLayoutView="0" workbookViewId="0" topLeftCell="A7">
      <selection activeCell="E3" sqref="E3"/>
    </sheetView>
  </sheetViews>
  <sheetFormatPr defaultColWidth="8.83203125" defaultRowHeight="18"/>
  <cols>
    <col min="1" max="1" width="8.83203125" style="11" customWidth="1"/>
    <col min="2" max="2" width="39.08203125" style="11" customWidth="1"/>
    <col min="3" max="4" width="7.66015625" style="11" customWidth="1"/>
    <col min="5" max="5" width="8.66015625" style="11" customWidth="1"/>
    <col min="6" max="6" width="6.66015625" style="11" customWidth="1"/>
    <col min="7" max="7" width="9.08203125" style="11" customWidth="1"/>
    <col min="8" max="255" width="8.83203125" style="11" customWidth="1"/>
    <col min="256" max="16384" width="8.83203125" style="120" customWidth="1"/>
  </cols>
  <sheetData>
    <row r="1" spans="1:5" ht="18">
      <c r="A1" s="142"/>
      <c r="B1" s="142"/>
      <c r="C1" s="142"/>
      <c r="D1" s="142"/>
      <c r="E1" s="142" t="s">
        <v>197</v>
      </c>
    </row>
    <row r="2" spans="1:5" ht="18">
      <c r="A2" s="143">
        <v>910502</v>
      </c>
      <c r="B2" s="144" t="s">
        <v>198</v>
      </c>
      <c r="C2" s="144"/>
      <c r="D2" s="145"/>
      <c r="E2" s="145"/>
    </row>
    <row r="3" spans="1:5" ht="39">
      <c r="A3" s="143">
        <v>82092</v>
      </c>
      <c r="B3" s="146" t="s">
        <v>12</v>
      </c>
      <c r="C3" s="7" t="s">
        <v>0</v>
      </c>
      <c r="D3" s="171" t="s">
        <v>255</v>
      </c>
      <c r="E3" s="171" t="s">
        <v>258</v>
      </c>
    </row>
    <row r="4" spans="1:5" ht="13.5" customHeight="1">
      <c r="A4" s="147" t="s">
        <v>49</v>
      </c>
      <c r="B4" s="148" t="s">
        <v>50</v>
      </c>
      <c r="C4" s="161"/>
      <c r="D4" s="161"/>
      <c r="E4" s="161"/>
    </row>
    <row r="5" spans="1:5" ht="23.25" customHeight="1">
      <c r="A5" s="147" t="s">
        <v>51</v>
      </c>
      <c r="B5" s="148" t="s">
        <v>52</v>
      </c>
      <c r="C5" s="161"/>
      <c r="D5" s="161"/>
      <c r="E5" s="161"/>
    </row>
    <row r="6" spans="1:5" ht="24.75" customHeight="1">
      <c r="A6" s="147" t="s">
        <v>53</v>
      </c>
      <c r="B6" s="148" t="s">
        <v>54</v>
      </c>
      <c r="C6" s="161"/>
      <c r="D6" s="161"/>
      <c r="E6" s="161"/>
    </row>
    <row r="7" spans="1:5" ht="15" customHeight="1">
      <c r="A7" s="147" t="s">
        <v>55</v>
      </c>
      <c r="B7" s="148" t="s">
        <v>56</v>
      </c>
      <c r="C7" s="161"/>
      <c r="D7" s="161"/>
      <c r="E7" s="161"/>
    </row>
    <row r="8" spans="1:5" ht="24.75" customHeight="1">
      <c r="A8" s="147" t="s">
        <v>57</v>
      </c>
      <c r="B8" s="148" t="s">
        <v>58</v>
      </c>
      <c r="C8" s="149"/>
      <c r="D8" s="149"/>
      <c r="E8" s="149"/>
    </row>
    <row r="9" spans="1:5" ht="13.5" customHeight="1">
      <c r="A9" s="147" t="s">
        <v>59</v>
      </c>
      <c r="B9" s="148" t="s">
        <v>60</v>
      </c>
      <c r="C9" s="149"/>
      <c r="D9" s="149"/>
      <c r="E9" s="149"/>
    </row>
    <row r="10" spans="1:5" ht="13.5" customHeight="1">
      <c r="A10" s="150" t="s">
        <v>61</v>
      </c>
      <c r="B10" s="151" t="s">
        <v>62</v>
      </c>
      <c r="C10" s="162"/>
      <c r="D10" s="162"/>
      <c r="E10" s="162"/>
    </row>
    <row r="11" spans="1:5" ht="13.5" customHeight="1">
      <c r="A11" s="147" t="s">
        <v>63</v>
      </c>
      <c r="B11" s="148" t="s">
        <v>64</v>
      </c>
      <c r="C11" s="149"/>
      <c r="D11" s="149"/>
      <c r="E11" s="149"/>
    </row>
    <row r="12" spans="1:5" ht="13.5" customHeight="1">
      <c r="A12" s="147" t="s">
        <v>65</v>
      </c>
      <c r="B12" s="148" t="s">
        <v>66</v>
      </c>
      <c r="C12" s="149"/>
      <c r="D12" s="149"/>
      <c r="E12" s="149"/>
    </row>
    <row r="13" spans="1:5" ht="13.5" customHeight="1">
      <c r="A13" s="147" t="s">
        <v>67</v>
      </c>
      <c r="B13" s="148" t="s">
        <v>68</v>
      </c>
      <c r="C13" s="149">
        <v>0</v>
      </c>
      <c r="D13" s="149">
        <v>0</v>
      </c>
      <c r="E13" s="149">
        <v>0</v>
      </c>
    </row>
    <row r="14" spans="1:5" ht="13.5" customHeight="1">
      <c r="A14" s="147" t="s">
        <v>69</v>
      </c>
      <c r="B14" s="148" t="s">
        <v>70</v>
      </c>
      <c r="C14" s="149"/>
      <c r="D14" s="149"/>
      <c r="E14" s="149"/>
    </row>
    <row r="15" spans="1:5" ht="13.5" customHeight="1">
      <c r="A15" s="147" t="s">
        <v>71</v>
      </c>
      <c r="B15" s="148" t="s">
        <v>72</v>
      </c>
      <c r="C15" s="149"/>
      <c r="D15" s="149"/>
      <c r="E15" s="149"/>
    </row>
    <row r="16" spans="1:5" ht="13.5" customHeight="1">
      <c r="A16" s="147" t="s">
        <v>71</v>
      </c>
      <c r="B16" s="148" t="s">
        <v>73</v>
      </c>
      <c r="C16" s="149"/>
      <c r="D16" s="149"/>
      <c r="E16" s="149"/>
    </row>
    <row r="17" spans="1:5" ht="13.5" customHeight="1">
      <c r="A17" s="150"/>
      <c r="B17" s="151" t="s">
        <v>74</v>
      </c>
      <c r="C17" s="152">
        <f>SUM(C11:C16)</f>
        <v>0</v>
      </c>
      <c r="D17" s="152">
        <f>SUM(D11:D16)</f>
        <v>0</v>
      </c>
      <c r="E17" s="152">
        <f>SUM(E11:E16)</f>
        <v>0</v>
      </c>
    </row>
    <row r="18" spans="1:5" ht="13.5" customHeight="1">
      <c r="A18" s="147" t="s">
        <v>75</v>
      </c>
      <c r="B18" s="148" t="s">
        <v>76</v>
      </c>
      <c r="C18" s="149"/>
      <c r="D18" s="149"/>
      <c r="E18" s="149"/>
    </row>
    <row r="19" spans="1:5" ht="13.5" customHeight="1">
      <c r="A19" s="147" t="s">
        <v>77</v>
      </c>
      <c r="B19" s="148" t="s">
        <v>78</v>
      </c>
      <c r="C19" s="149"/>
      <c r="D19" s="149"/>
      <c r="E19" s="149"/>
    </row>
    <row r="20" spans="1:5" ht="13.5" customHeight="1">
      <c r="A20" s="147" t="s">
        <v>79</v>
      </c>
      <c r="B20" s="148" t="s">
        <v>80</v>
      </c>
      <c r="C20" s="149"/>
      <c r="D20" s="149"/>
      <c r="E20" s="149"/>
    </row>
    <row r="21" spans="1:5" ht="13.5" customHeight="1">
      <c r="A21" s="147" t="s">
        <v>82</v>
      </c>
      <c r="B21" s="148" t="s">
        <v>83</v>
      </c>
      <c r="C21" s="149"/>
      <c r="D21" s="149"/>
      <c r="E21" s="149"/>
    </row>
    <row r="22" spans="1:5" ht="25.5" customHeight="1">
      <c r="A22" s="147" t="s">
        <v>85</v>
      </c>
      <c r="B22" s="148" t="s">
        <v>86</v>
      </c>
      <c r="C22" s="149"/>
      <c r="D22" s="149"/>
      <c r="E22" s="149"/>
    </row>
    <row r="23" spans="1:5" ht="12.75" customHeight="1">
      <c r="A23" s="154" t="s">
        <v>88</v>
      </c>
      <c r="B23" s="148" t="s">
        <v>89</v>
      </c>
      <c r="C23" s="149"/>
      <c r="D23" s="149"/>
      <c r="E23" s="149"/>
    </row>
    <row r="24" spans="1:5" ht="12.75" customHeight="1">
      <c r="A24" s="154" t="s">
        <v>90</v>
      </c>
      <c r="B24" s="148" t="s">
        <v>91</v>
      </c>
      <c r="C24" s="149"/>
      <c r="D24" s="149"/>
      <c r="E24" s="149"/>
    </row>
    <row r="25" spans="1:5" ht="12.75" customHeight="1">
      <c r="A25" s="154" t="s">
        <v>92</v>
      </c>
      <c r="B25" s="148" t="s">
        <v>93</v>
      </c>
      <c r="C25" s="149"/>
      <c r="D25" s="149"/>
      <c r="E25" s="149"/>
    </row>
    <row r="26" spans="1:5" ht="12.75" customHeight="1">
      <c r="A26" s="155"/>
      <c r="B26" s="151" t="s">
        <v>94</v>
      </c>
      <c r="C26" s="152"/>
      <c r="D26" s="152"/>
      <c r="E26" s="152"/>
    </row>
    <row r="27" spans="1:5" ht="12.75" customHeight="1">
      <c r="A27" s="154" t="s">
        <v>95</v>
      </c>
      <c r="B27" s="148" t="s">
        <v>96</v>
      </c>
      <c r="C27" s="152"/>
      <c r="D27" s="152"/>
      <c r="E27" s="152"/>
    </row>
    <row r="28" spans="1:5" ht="12.75" customHeight="1">
      <c r="A28" s="154" t="s">
        <v>97</v>
      </c>
      <c r="B28" s="148" t="s">
        <v>98</v>
      </c>
      <c r="C28" s="149"/>
      <c r="D28" s="149"/>
      <c r="E28" s="149"/>
    </row>
    <row r="29" spans="1:5" ht="12.75" customHeight="1">
      <c r="A29" s="155"/>
      <c r="B29" s="151" t="s">
        <v>99</v>
      </c>
      <c r="C29" s="152"/>
      <c r="D29" s="152"/>
      <c r="E29" s="152"/>
    </row>
    <row r="30" spans="1:5" ht="12.75" customHeight="1">
      <c r="A30" s="154" t="s">
        <v>100</v>
      </c>
      <c r="B30" s="148" t="s">
        <v>101</v>
      </c>
      <c r="C30" s="149"/>
      <c r="D30" s="149"/>
      <c r="E30" s="149"/>
    </row>
    <row r="31" spans="1:5" ht="12.75" customHeight="1">
      <c r="A31" s="154" t="s">
        <v>102</v>
      </c>
      <c r="B31" s="148" t="s">
        <v>103</v>
      </c>
      <c r="C31" s="149"/>
      <c r="D31" s="149"/>
      <c r="E31" s="149"/>
    </row>
    <row r="32" spans="1:5" ht="12.75" customHeight="1">
      <c r="A32" s="154" t="s">
        <v>104</v>
      </c>
      <c r="B32" s="156" t="s">
        <v>105</v>
      </c>
      <c r="C32" s="157"/>
      <c r="D32" s="157"/>
      <c r="E32" s="157"/>
    </row>
    <row r="33" spans="1:5" ht="12.75" customHeight="1">
      <c r="A33" s="154" t="s">
        <v>106</v>
      </c>
      <c r="B33" s="148" t="s">
        <v>107</v>
      </c>
      <c r="C33" s="149"/>
      <c r="D33" s="149"/>
      <c r="E33" s="149"/>
    </row>
    <row r="34" spans="1:5" ht="12.75" customHeight="1">
      <c r="A34" s="154" t="s">
        <v>108</v>
      </c>
      <c r="B34" s="148" t="s">
        <v>109</v>
      </c>
      <c r="C34" s="149"/>
      <c r="D34" s="149"/>
      <c r="E34" s="149"/>
    </row>
    <row r="35" spans="1:5" ht="12.75" customHeight="1">
      <c r="A35" s="154"/>
      <c r="B35" s="151" t="s">
        <v>110</v>
      </c>
      <c r="C35" s="152"/>
      <c r="D35" s="152"/>
      <c r="E35" s="152"/>
    </row>
    <row r="36" spans="1:5" ht="12.75" customHeight="1">
      <c r="A36" s="154" t="s">
        <v>111</v>
      </c>
      <c r="B36" s="148" t="s">
        <v>243</v>
      </c>
      <c r="C36" s="149"/>
      <c r="D36" s="149"/>
      <c r="E36" s="149"/>
    </row>
    <row r="37" spans="1:5" ht="12.75" customHeight="1">
      <c r="A37" s="154" t="s">
        <v>111</v>
      </c>
      <c r="B37" s="148" t="s">
        <v>113</v>
      </c>
      <c r="C37" s="149"/>
      <c r="D37" s="149"/>
      <c r="E37" s="149"/>
    </row>
    <row r="38" spans="1:5" ht="12.75" customHeight="1">
      <c r="A38" s="154" t="s">
        <v>111</v>
      </c>
      <c r="B38" s="148" t="s">
        <v>114</v>
      </c>
      <c r="C38" s="149">
        <v>0</v>
      </c>
      <c r="D38" s="149">
        <v>0</v>
      </c>
      <c r="E38" s="149">
        <v>0</v>
      </c>
    </row>
    <row r="39" spans="1:5" ht="12.75" customHeight="1">
      <c r="A39" s="154" t="s">
        <v>111</v>
      </c>
      <c r="B39" s="148" t="s">
        <v>115</v>
      </c>
      <c r="C39" s="149"/>
      <c r="D39" s="149"/>
      <c r="E39" s="149"/>
    </row>
    <row r="40" spans="1:5" ht="12.75" customHeight="1">
      <c r="A40" s="155"/>
      <c r="B40" s="151" t="s">
        <v>116</v>
      </c>
      <c r="C40" s="152">
        <f>SUM(C38:C39)</f>
        <v>0</v>
      </c>
      <c r="D40" s="152">
        <f>SUM(D38:D39)</f>
        <v>0</v>
      </c>
      <c r="E40" s="152">
        <f>SUM(E38:E39)</f>
        <v>0</v>
      </c>
    </row>
    <row r="41" spans="1:5" ht="16.5" customHeight="1">
      <c r="A41" s="158"/>
      <c r="B41" s="159" t="s">
        <v>117</v>
      </c>
      <c r="C41" s="160">
        <f>C35+C29+C17+C40</f>
        <v>0</v>
      </c>
      <c r="D41" s="160">
        <f>D35+D29+D17+D40</f>
        <v>0</v>
      </c>
      <c r="E41" s="160">
        <f>E35+E29+E17+E40</f>
        <v>0</v>
      </c>
    </row>
    <row r="42" spans="1:5" ht="16.5" customHeight="1">
      <c r="A42" s="147" t="s">
        <v>118</v>
      </c>
      <c r="B42" s="148" t="s">
        <v>119</v>
      </c>
      <c r="C42" s="149"/>
      <c r="D42" s="149"/>
      <c r="E42" s="149"/>
    </row>
    <row r="43" spans="1:5" ht="16.5" customHeight="1">
      <c r="A43" s="147" t="s">
        <v>120</v>
      </c>
      <c r="B43" s="148" t="s">
        <v>121</v>
      </c>
      <c r="C43" s="149"/>
      <c r="D43" s="149"/>
      <c r="E43" s="149"/>
    </row>
    <row r="44" spans="1:5" ht="26.25" customHeight="1">
      <c r="A44" s="150"/>
      <c r="B44" s="151" t="s">
        <v>122</v>
      </c>
      <c r="C44" s="152"/>
      <c r="D44" s="152"/>
      <c r="E44" s="152"/>
    </row>
    <row r="45" spans="1:5" ht="13.5" customHeight="1">
      <c r="A45" s="154" t="s">
        <v>123</v>
      </c>
      <c r="B45" s="148" t="s">
        <v>17</v>
      </c>
      <c r="C45" s="149"/>
      <c r="D45" s="149"/>
      <c r="E45" s="149"/>
    </row>
    <row r="46" spans="1:5" ht="13.5" customHeight="1">
      <c r="A46" s="154" t="s">
        <v>124</v>
      </c>
      <c r="B46" s="148" t="s">
        <v>125</v>
      </c>
      <c r="C46" s="149"/>
      <c r="D46" s="149"/>
      <c r="E46" s="149"/>
    </row>
    <row r="47" spans="1:5" ht="13.5" customHeight="1">
      <c r="A47" s="154" t="s">
        <v>126</v>
      </c>
      <c r="B47" s="148" t="s">
        <v>127</v>
      </c>
      <c r="C47" s="149"/>
      <c r="D47" s="149"/>
      <c r="E47" s="149"/>
    </row>
    <row r="48" spans="1:5" ht="13.5" customHeight="1">
      <c r="A48" s="155"/>
      <c r="B48" s="151" t="s">
        <v>128</v>
      </c>
      <c r="C48" s="152"/>
      <c r="D48" s="152"/>
      <c r="E48" s="152"/>
    </row>
    <row r="49" spans="1:5" ht="26.25" customHeight="1">
      <c r="A49" s="154" t="s">
        <v>129</v>
      </c>
      <c r="B49" s="148" t="s">
        <v>130</v>
      </c>
      <c r="C49" s="149"/>
      <c r="D49" s="149"/>
      <c r="E49" s="149"/>
    </row>
    <row r="50" spans="1:5" ht="13.5" customHeight="1">
      <c r="A50" s="154"/>
      <c r="B50" s="148" t="s">
        <v>131</v>
      </c>
      <c r="C50" s="149"/>
      <c r="D50" s="149"/>
      <c r="E50" s="149"/>
    </row>
    <row r="51" spans="1:5" ht="13.5" customHeight="1">
      <c r="A51" s="154">
        <v>272</v>
      </c>
      <c r="B51" s="148" t="s">
        <v>132</v>
      </c>
      <c r="C51" s="149"/>
      <c r="D51" s="149"/>
      <c r="E51" s="149"/>
    </row>
    <row r="52" spans="1:5" ht="13.5" customHeight="1">
      <c r="A52" s="155">
        <v>276</v>
      </c>
      <c r="B52" s="151" t="s">
        <v>133</v>
      </c>
      <c r="C52" s="152"/>
      <c r="D52" s="152"/>
      <c r="E52" s="152"/>
    </row>
    <row r="53" spans="1:5" ht="13.5" customHeight="1">
      <c r="A53" s="158"/>
      <c r="B53" s="159" t="s">
        <v>134</v>
      </c>
      <c r="C53" s="160"/>
      <c r="D53" s="160"/>
      <c r="E53" s="160"/>
    </row>
    <row r="54" spans="1:5" ht="13.5" customHeight="1">
      <c r="A54" s="158" t="s">
        <v>135</v>
      </c>
      <c r="B54" s="159" t="s">
        <v>136</v>
      </c>
      <c r="C54" s="160"/>
      <c r="D54" s="160"/>
      <c r="E54" s="160"/>
    </row>
    <row r="55" spans="1:5" ht="13.5" customHeight="1">
      <c r="A55" s="155">
        <v>277</v>
      </c>
      <c r="B55" s="151" t="s">
        <v>137</v>
      </c>
      <c r="C55" s="152">
        <f>C53+C41+C54</f>
        <v>0</v>
      </c>
      <c r="D55" s="152">
        <f>D53+D41+D54</f>
        <v>0</v>
      </c>
      <c r="E55" s="152">
        <f>E53+E41+E54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6015625" defaultRowHeight="18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G55"/>
  <sheetViews>
    <sheetView view="pageBreakPreview" zoomScaleNormal="80" zoomScaleSheetLayoutView="100" zoomScalePageLayoutView="0" workbookViewId="0" topLeftCell="A1">
      <selection activeCell="G6" sqref="G6"/>
    </sheetView>
  </sheetViews>
  <sheetFormatPr defaultColWidth="8.83203125" defaultRowHeight="18"/>
  <cols>
    <col min="1" max="1" width="8.83203125" style="22" customWidth="1"/>
    <col min="2" max="2" width="39.33203125" style="22" customWidth="1"/>
    <col min="3" max="3" width="6.33203125" style="22" customWidth="1"/>
    <col min="4" max="4" width="7.08203125" style="22" customWidth="1"/>
    <col min="5" max="5" width="9" style="22" customWidth="1"/>
    <col min="6" max="6" width="8.91015625" style="3" customWidth="1"/>
    <col min="7" max="16384" width="8.83203125" style="22" customWidth="1"/>
  </cols>
  <sheetData>
    <row r="1" spans="1:6" ht="12.75">
      <c r="A1" s="23"/>
      <c r="B1" s="23"/>
      <c r="C1" s="23"/>
      <c r="D1" s="23"/>
      <c r="E1" s="23"/>
      <c r="F1" s="23"/>
    </row>
    <row r="2" spans="1:6" ht="12.75">
      <c r="A2" s="24">
        <v>841133</v>
      </c>
      <c r="B2" s="354" t="s">
        <v>46</v>
      </c>
      <c r="C2" s="354"/>
      <c r="D2" s="354"/>
      <c r="E2" s="354"/>
      <c r="F2" s="354"/>
    </row>
    <row r="3" spans="1:6" ht="12.75">
      <c r="A3" s="24" t="s">
        <v>47</v>
      </c>
      <c r="B3" s="26" t="s">
        <v>48</v>
      </c>
      <c r="C3" s="27">
        <v>2017</v>
      </c>
      <c r="D3" s="27">
        <v>2017</v>
      </c>
      <c r="E3" s="28">
        <v>42933</v>
      </c>
      <c r="F3" s="29">
        <v>43080</v>
      </c>
    </row>
    <row r="4" spans="1:6" ht="18" customHeight="1">
      <c r="A4" s="30" t="s">
        <v>49</v>
      </c>
      <c r="B4" s="31" t="s">
        <v>50</v>
      </c>
      <c r="C4" s="32"/>
      <c r="D4" s="32"/>
      <c r="E4" s="32"/>
      <c r="F4" s="9"/>
    </row>
    <row r="5" spans="1:6" ht="23.25" customHeight="1">
      <c r="A5" s="30" t="s">
        <v>51</v>
      </c>
      <c r="B5" s="31" t="s">
        <v>52</v>
      </c>
      <c r="C5" s="32"/>
      <c r="D5" s="32"/>
      <c r="E5" s="32"/>
      <c r="F5" s="9"/>
    </row>
    <row r="6" spans="1:6" ht="30.75" customHeight="1">
      <c r="A6" s="30" t="s">
        <v>53</v>
      </c>
      <c r="B6" s="31" t="s">
        <v>54</v>
      </c>
      <c r="C6" s="32"/>
      <c r="D6" s="32"/>
      <c r="E6" s="32"/>
      <c r="F6" s="9"/>
    </row>
    <row r="7" spans="1:6" ht="25.5" customHeight="1">
      <c r="A7" s="30" t="s">
        <v>55</v>
      </c>
      <c r="B7" s="31" t="s">
        <v>56</v>
      </c>
      <c r="C7" s="32"/>
      <c r="D7" s="32"/>
      <c r="E7" s="32"/>
      <c r="F7" s="9"/>
    </row>
    <row r="8" spans="1:6" ht="27.75" customHeight="1">
      <c r="A8" s="30" t="s">
        <v>57</v>
      </c>
      <c r="B8" s="31" t="s">
        <v>58</v>
      </c>
      <c r="C8" s="32"/>
      <c r="D8" s="32"/>
      <c r="E8" s="32"/>
      <c r="F8" s="9"/>
    </row>
    <row r="9" spans="1:6" ht="13.5" customHeight="1">
      <c r="A9" s="30" t="s">
        <v>59</v>
      </c>
      <c r="B9" s="31" t="s">
        <v>60</v>
      </c>
      <c r="C9" s="32"/>
      <c r="D9" s="32"/>
      <c r="E9" s="32"/>
      <c r="F9" s="9"/>
    </row>
    <row r="10" spans="1:6" ht="13.5" customHeight="1">
      <c r="A10" s="33" t="s">
        <v>61</v>
      </c>
      <c r="B10" s="34" t="s">
        <v>62</v>
      </c>
      <c r="C10" s="32"/>
      <c r="D10" s="32"/>
      <c r="E10" s="32"/>
      <c r="F10" s="9"/>
    </row>
    <row r="11" spans="1:6" ht="13.5" customHeight="1">
      <c r="A11" s="30" t="s">
        <v>63</v>
      </c>
      <c r="B11" s="31" t="s">
        <v>64</v>
      </c>
      <c r="C11" s="32"/>
      <c r="D11" s="32"/>
      <c r="E11" s="32"/>
      <c r="F11" s="9"/>
    </row>
    <row r="12" spans="1:6" ht="13.5" customHeight="1">
      <c r="A12" s="30" t="s">
        <v>65</v>
      </c>
      <c r="B12" s="31" t="s">
        <v>66</v>
      </c>
      <c r="C12" s="32"/>
      <c r="D12" s="32"/>
      <c r="E12" s="32"/>
      <c r="F12" s="9"/>
    </row>
    <row r="13" spans="1:6" ht="13.5" customHeight="1">
      <c r="A13" s="30" t="s">
        <v>67</v>
      </c>
      <c r="B13" s="31" t="s">
        <v>68</v>
      </c>
      <c r="C13" s="32"/>
      <c r="D13" s="32"/>
      <c r="E13" s="32"/>
      <c r="F13" s="9"/>
    </row>
    <row r="14" spans="1:6" ht="13.5" customHeight="1">
      <c r="A14" s="30" t="s">
        <v>69</v>
      </c>
      <c r="B14" s="31" t="s">
        <v>70</v>
      </c>
      <c r="C14" s="32"/>
      <c r="D14" s="32"/>
      <c r="E14" s="32"/>
      <c r="F14" s="9"/>
    </row>
    <row r="15" spans="1:6" ht="13.5" customHeight="1">
      <c r="A15" s="30" t="s">
        <v>71</v>
      </c>
      <c r="B15" s="31" t="s">
        <v>72</v>
      </c>
      <c r="C15" s="32"/>
      <c r="D15" s="32"/>
      <c r="E15" s="32"/>
      <c r="F15" s="9"/>
    </row>
    <row r="16" spans="1:6" ht="13.5" customHeight="1">
      <c r="A16" s="30" t="s">
        <v>71</v>
      </c>
      <c r="B16" s="31" t="s">
        <v>73</v>
      </c>
      <c r="C16" s="32"/>
      <c r="D16" s="32"/>
      <c r="E16" s="32"/>
      <c r="F16" s="9"/>
    </row>
    <row r="17" spans="1:6" ht="13.5" customHeight="1">
      <c r="A17" s="33"/>
      <c r="B17" s="34" t="s">
        <v>74</v>
      </c>
      <c r="C17" s="32"/>
      <c r="D17" s="32"/>
      <c r="E17" s="35"/>
      <c r="F17" s="12"/>
    </row>
    <row r="18" spans="1:6" ht="13.5" customHeight="1">
      <c r="A18" s="30" t="s">
        <v>75</v>
      </c>
      <c r="B18" s="31" t="s">
        <v>76</v>
      </c>
      <c r="C18" s="36">
        <v>135000</v>
      </c>
      <c r="D18" s="37">
        <v>135000</v>
      </c>
      <c r="E18" s="38"/>
      <c r="F18" s="8"/>
    </row>
    <row r="19" spans="1:6" ht="13.5" customHeight="1">
      <c r="A19" s="30" t="s">
        <v>77</v>
      </c>
      <c r="B19" s="31" t="s">
        <v>78</v>
      </c>
      <c r="C19" s="36"/>
      <c r="D19" s="37"/>
      <c r="E19" s="27"/>
      <c r="F19" s="8"/>
    </row>
    <row r="20" spans="1:7" ht="13.5" customHeight="1">
      <c r="A20" s="30" t="s">
        <v>79</v>
      </c>
      <c r="B20" s="31" t="s">
        <v>80</v>
      </c>
      <c r="C20" s="36">
        <v>179</v>
      </c>
      <c r="D20" s="37">
        <v>179</v>
      </c>
      <c r="E20" s="38"/>
      <c r="F20" s="8"/>
      <c r="G20" s="22" t="s">
        <v>81</v>
      </c>
    </row>
    <row r="21" spans="1:7" ht="13.5" customHeight="1">
      <c r="A21" s="30" t="s">
        <v>82</v>
      </c>
      <c r="B21" s="31" t="s">
        <v>83</v>
      </c>
      <c r="C21" s="36">
        <v>6500</v>
      </c>
      <c r="D21" s="37">
        <v>6500</v>
      </c>
      <c r="E21" s="38"/>
      <c r="F21" s="8"/>
      <c r="G21" s="22" t="s">
        <v>84</v>
      </c>
    </row>
    <row r="22" spans="1:7" ht="13.5" customHeight="1">
      <c r="A22" s="30" t="s">
        <v>85</v>
      </c>
      <c r="B22" s="31" t="s">
        <v>86</v>
      </c>
      <c r="C22" s="36">
        <v>30000</v>
      </c>
      <c r="D22" s="37">
        <v>30000</v>
      </c>
      <c r="E22" s="38"/>
      <c r="F22" s="8"/>
      <c r="G22" s="22" t="s">
        <v>87</v>
      </c>
    </row>
    <row r="23" spans="1:6" ht="13.5" customHeight="1">
      <c r="A23" s="39" t="s">
        <v>88</v>
      </c>
      <c r="B23" s="31" t="s">
        <v>89</v>
      </c>
      <c r="C23" s="36">
        <v>3900</v>
      </c>
      <c r="D23" s="37">
        <v>3900</v>
      </c>
      <c r="E23" s="38"/>
      <c r="F23" s="8"/>
    </row>
    <row r="24" spans="1:6" ht="13.5" customHeight="1">
      <c r="A24" s="39" t="s">
        <v>90</v>
      </c>
      <c r="B24" s="31" t="s">
        <v>91</v>
      </c>
      <c r="C24" s="36">
        <v>20000</v>
      </c>
      <c r="D24" s="37">
        <v>20000</v>
      </c>
      <c r="E24" s="38"/>
      <c r="F24" s="8"/>
    </row>
    <row r="25" spans="1:6" ht="13.5" customHeight="1">
      <c r="A25" s="39" t="s">
        <v>92</v>
      </c>
      <c r="B25" s="31" t="s">
        <v>93</v>
      </c>
      <c r="C25" s="36"/>
      <c r="D25" s="37"/>
      <c r="E25" s="40"/>
      <c r="F25" s="41"/>
    </row>
    <row r="26" spans="1:6" ht="13.5" customHeight="1">
      <c r="A26" s="42"/>
      <c r="B26" s="34" t="s">
        <v>94</v>
      </c>
      <c r="C26" s="43">
        <f>SUM(C18:C25)</f>
        <v>195579</v>
      </c>
      <c r="D26" s="43">
        <f>SUM(D18:D25)</f>
        <v>195579</v>
      </c>
      <c r="E26" s="44">
        <f>SUM(E25:E25)</f>
        <v>0</v>
      </c>
      <c r="F26" s="45">
        <f>SUM(F25:F25)</f>
        <v>0</v>
      </c>
    </row>
    <row r="27" spans="1:6" ht="13.5" customHeight="1">
      <c r="A27" s="39" t="s">
        <v>95</v>
      </c>
      <c r="B27" s="31" t="s">
        <v>96</v>
      </c>
      <c r="C27" s="43">
        <v>650</v>
      </c>
      <c r="D27" s="43">
        <v>650</v>
      </c>
      <c r="E27" s="38"/>
      <c r="F27" s="8"/>
    </row>
    <row r="28" spans="1:6" ht="13.5" customHeight="1">
      <c r="A28" s="39" t="s">
        <v>97</v>
      </c>
      <c r="B28" s="31" t="s">
        <v>98</v>
      </c>
      <c r="C28" s="36"/>
      <c r="D28" s="37"/>
      <c r="E28" s="40"/>
      <c r="F28" s="41"/>
    </row>
    <row r="29" spans="1:6" ht="13.5" customHeight="1">
      <c r="A29" s="42"/>
      <c r="B29" s="34" t="s">
        <v>99</v>
      </c>
      <c r="C29" s="43">
        <f>SUM(C26+C27+C28)</f>
        <v>196229</v>
      </c>
      <c r="D29" s="43">
        <f>SUM(D26+D27+D28)</f>
        <v>196229</v>
      </c>
      <c r="E29" s="44"/>
      <c r="F29" s="45"/>
    </row>
    <row r="30" spans="1:6" ht="14.25" customHeight="1">
      <c r="A30" s="39" t="s">
        <v>100</v>
      </c>
      <c r="B30" s="31" t="s">
        <v>101</v>
      </c>
      <c r="C30" s="32"/>
      <c r="D30" s="46"/>
      <c r="E30" s="32"/>
      <c r="F30" s="9"/>
    </row>
    <row r="31" spans="1:6" ht="14.25" customHeight="1">
      <c r="A31" s="39" t="s">
        <v>102</v>
      </c>
      <c r="B31" s="31" t="s">
        <v>103</v>
      </c>
      <c r="C31" s="32"/>
      <c r="D31" s="32"/>
      <c r="E31" s="47"/>
      <c r="F31" s="48"/>
    </row>
    <row r="32" spans="1:6" ht="14.25" customHeight="1">
      <c r="A32" s="39" t="s">
        <v>104</v>
      </c>
      <c r="B32" s="49" t="s">
        <v>105</v>
      </c>
      <c r="C32" s="32"/>
      <c r="D32" s="32"/>
      <c r="E32" s="32"/>
      <c r="F32" s="9"/>
    </row>
    <row r="33" spans="1:6" ht="14.25" customHeight="1">
      <c r="A33" s="39" t="s">
        <v>106</v>
      </c>
      <c r="B33" s="31" t="s">
        <v>107</v>
      </c>
      <c r="C33" s="32"/>
      <c r="D33" s="32"/>
      <c r="E33" s="32"/>
      <c r="F33" s="9"/>
    </row>
    <row r="34" spans="1:6" ht="14.25" customHeight="1">
      <c r="A34" s="39" t="s">
        <v>108</v>
      </c>
      <c r="B34" s="31" t="s">
        <v>109</v>
      </c>
      <c r="C34" s="32"/>
      <c r="D34" s="32"/>
      <c r="E34" s="32"/>
      <c r="F34" s="9"/>
    </row>
    <row r="35" spans="1:6" ht="14.25" customHeight="1">
      <c r="A35" s="39"/>
      <c r="B35" s="34" t="s">
        <v>110</v>
      </c>
      <c r="C35" s="32"/>
      <c r="D35" s="32"/>
      <c r="E35" s="32"/>
      <c r="F35" s="9"/>
    </row>
    <row r="36" spans="1:6" ht="14.25" customHeight="1">
      <c r="A36" s="39" t="s">
        <v>111</v>
      </c>
      <c r="B36" s="31" t="s">
        <v>112</v>
      </c>
      <c r="C36" s="32"/>
      <c r="D36" s="32"/>
      <c r="E36" s="32"/>
      <c r="F36" s="9"/>
    </row>
    <row r="37" spans="1:6" ht="14.25" customHeight="1">
      <c r="A37" s="39" t="s">
        <v>111</v>
      </c>
      <c r="B37" s="31" t="s">
        <v>113</v>
      </c>
      <c r="C37" s="32"/>
      <c r="D37" s="32"/>
      <c r="E37" s="32"/>
      <c r="F37" s="9"/>
    </row>
    <row r="38" spans="1:6" ht="14.25" customHeight="1">
      <c r="A38" s="39" t="s">
        <v>111</v>
      </c>
      <c r="B38" s="31" t="s">
        <v>114</v>
      </c>
      <c r="C38" s="32"/>
      <c r="D38" s="32"/>
      <c r="E38" s="32"/>
      <c r="F38" s="9"/>
    </row>
    <row r="39" spans="1:6" ht="14.25" customHeight="1">
      <c r="A39" s="39" t="s">
        <v>111</v>
      </c>
      <c r="B39" s="31" t="s">
        <v>115</v>
      </c>
      <c r="C39" s="32"/>
      <c r="D39" s="32"/>
      <c r="E39" s="32"/>
      <c r="F39" s="9"/>
    </row>
    <row r="40" spans="1:6" ht="14.25" customHeight="1">
      <c r="A40" s="42"/>
      <c r="B40" s="34" t="s">
        <v>116</v>
      </c>
      <c r="C40" s="32"/>
      <c r="D40" s="32"/>
      <c r="E40" s="35"/>
      <c r="F40" s="12"/>
    </row>
    <row r="41" spans="1:6" ht="14.25" customHeight="1">
      <c r="A41" s="50"/>
      <c r="B41" s="51" t="s">
        <v>117</v>
      </c>
      <c r="C41" s="52">
        <f>C35+C29+C17+C40</f>
        <v>196229</v>
      </c>
      <c r="D41" s="52">
        <f>D35+D29+D17+D40</f>
        <v>196229</v>
      </c>
      <c r="E41" s="53">
        <f>E35+E29+E17+E40</f>
        <v>0</v>
      </c>
      <c r="F41" s="54">
        <f>F35+F29+F17+F40</f>
        <v>0</v>
      </c>
    </row>
    <row r="42" spans="1:6" ht="15.75" customHeight="1">
      <c r="A42" s="30" t="s">
        <v>118</v>
      </c>
      <c r="B42" s="31" t="s">
        <v>119</v>
      </c>
      <c r="C42" s="32"/>
      <c r="D42" s="32"/>
      <c r="E42" s="47"/>
      <c r="F42" s="48"/>
    </row>
    <row r="43" spans="1:6" ht="15.75" customHeight="1">
      <c r="A43" s="30" t="s">
        <v>120</v>
      </c>
      <c r="B43" s="31" t="s">
        <v>121</v>
      </c>
      <c r="C43" s="32"/>
      <c r="D43" s="32"/>
      <c r="E43" s="32"/>
      <c r="F43" s="9"/>
    </row>
    <row r="44" spans="1:6" ht="28.5" customHeight="1">
      <c r="A44" s="33"/>
      <c r="B44" s="34" t="s">
        <v>122</v>
      </c>
      <c r="C44" s="32"/>
      <c r="D44" s="32"/>
      <c r="E44" s="32"/>
      <c r="F44" s="9"/>
    </row>
    <row r="45" spans="1:6" ht="11.25" customHeight="1">
      <c r="A45" s="39" t="s">
        <v>123</v>
      </c>
      <c r="B45" s="31" t="s">
        <v>17</v>
      </c>
      <c r="C45" s="32"/>
      <c r="D45" s="32"/>
      <c r="E45" s="32"/>
      <c r="F45" s="9"/>
    </row>
    <row r="46" spans="1:6" ht="11.25" customHeight="1">
      <c r="A46" s="39" t="s">
        <v>124</v>
      </c>
      <c r="B46" s="31" t="s">
        <v>125</v>
      </c>
      <c r="C46" s="32"/>
      <c r="D46" s="32"/>
      <c r="E46" s="32"/>
      <c r="F46" s="9"/>
    </row>
    <row r="47" spans="1:6" ht="11.25" customHeight="1">
      <c r="A47" s="39" t="s">
        <v>126</v>
      </c>
      <c r="B47" s="31" t="s">
        <v>127</v>
      </c>
      <c r="C47" s="32"/>
      <c r="D47" s="32"/>
      <c r="E47" s="32"/>
      <c r="F47" s="9"/>
    </row>
    <row r="48" spans="1:6" ht="11.25" customHeight="1">
      <c r="A48" s="42"/>
      <c r="B48" s="34" t="s">
        <v>128</v>
      </c>
      <c r="C48" s="32"/>
      <c r="D48" s="32"/>
      <c r="E48" s="32"/>
      <c r="F48" s="9"/>
    </row>
    <row r="49" spans="1:6" ht="26.25" customHeight="1">
      <c r="A49" s="39" t="s">
        <v>129</v>
      </c>
      <c r="B49" s="31" t="s">
        <v>130</v>
      </c>
      <c r="C49" s="32"/>
      <c r="D49" s="32"/>
      <c r="E49" s="32"/>
      <c r="F49" s="9"/>
    </row>
    <row r="50" spans="1:6" ht="12.75" customHeight="1">
      <c r="A50" s="39"/>
      <c r="B50" s="31" t="s">
        <v>131</v>
      </c>
      <c r="C50" s="32"/>
      <c r="D50" s="32"/>
      <c r="E50" s="32"/>
      <c r="F50" s="9"/>
    </row>
    <row r="51" spans="1:6" ht="12.75" customHeight="1">
      <c r="A51" s="39">
        <v>272</v>
      </c>
      <c r="B51" s="31" t="s">
        <v>132</v>
      </c>
      <c r="C51" s="32"/>
      <c r="D51" s="32"/>
      <c r="E51" s="32"/>
      <c r="F51" s="9"/>
    </row>
    <row r="52" spans="1:6" ht="12.75" customHeight="1">
      <c r="A52" s="42">
        <v>276</v>
      </c>
      <c r="B52" s="34" t="s">
        <v>133</v>
      </c>
      <c r="C52" s="32"/>
      <c r="D52" s="32"/>
      <c r="E52" s="32"/>
      <c r="F52" s="9"/>
    </row>
    <row r="53" spans="1:6" ht="12.75" customHeight="1">
      <c r="A53" s="50"/>
      <c r="B53" s="51" t="s">
        <v>134</v>
      </c>
      <c r="C53" s="32"/>
      <c r="D53" s="32"/>
      <c r="E53" s="32"/>
      <c r="F53" s="9"/>
    </row>
    <row r="54" spans="1:6" ht="12.75" customHeight="1">
      <c r="A54" s="50" t="s">
        <v>135</v>
      </c>
      <c r="B54" s="51" t="s">
        <v>136</v>
      </c>
      <c r="C54" s="32"/>
      <c r="D54" s="32"/>
      <c r="E54" s="35"/>
      <c r="F54" s="12"/>
    </row>
    <row r="55" spans="1:6" ht="12.75" customHeight="1">
      <c r="A55" s="42">
        <v>277</v>
      </c>
      <c r="B55" s="34" t="s">
        <v>137</v>
      </c>
      <c r="C55" s="43">
        <f>C53+C41+C54</f>
        <v>196229</v>
      </c>
      <c r="D55" s="43">
        <f>D53+D41+D54</f>
        <v>196229</v>
      </c>
      <c r="E55" s="44">
        <f>E53+E41+E54</f>
        <v>0</v>
      </c>
      <c r="F55" s="45">
        <f>F53+F41+F54</f>
        <v>0</v>
      </c>
    </row>
  </sheetData>
  <sheetProtection selectLockedCells="1" selectUnlockedCells="1"/>
  <mergeCells count="1">
    <mergeCell ref="B2:F2"/>
  </mergeCells>
  <printOptions headings="1"/>
  <pageMargins left="0.7083333333333334" right="0.7083333333333334" top="0.7479166666666666" bottom="0.7479166666666666" header="0.5118055555555555" footer="0.5118055555555555"/>
  <pageSetup fitToHeight="1" fitToWidth="1" horizontalDpi="300" verticalDpi="300" orientation="portrait" paperSize="9" scale="68" r:id="rId1"/>
  <headerFooter alignWithMargins="0">
    <oddHeader>&amp;C&amp;P/&amp;N</oddHeader>
    <oddFooter>&amp;L&amp;D&amp;C&amp;A&amp;R&amp;F</oddFooter>
  </headerFooter>
  <rowBreaks count="1" manualBreakCount="1">
    <brk id="3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5"/>
  <sheetViews>
    <sheetView view="pageBreakPreview" zoomScaleNormal="80" zoomScaleSheetLayoutView="100" zoomScalePageLayoutView="0" workbookViewId="0" topLeftCell="A1">
      <selection activeCell="D2" sqref="D2"/>
    </sheetView>
  </sheetViews>
  <sheetFormatPr defaultColWidth="8.83203125" defaultRowHeight="18"/>
  <cols>
    <col min="1" max="1" width="8.83203125" style="22" customWidth="1"/>
    <col min="2" max="2" width="41.83203125" style="22" customWidth="1"/>
    <col min="3" max="3" width="7.16015625" style="22" customWidth="1"/>
    <col min="4" max="5" width="8.83203125" style="22" customWidth="1"/>
    <col min="6" max="6" width="12.5" style="22" customWidth="1"/>
    <col min="7" max="16384" width="8.83203125" style="22" customWidth="1"/>
  </cols>
  <sheetData>
    <row r="1" spans="1:6" ht="12.75">
      <c r="A1" s="23"/>
      <c r="B1" s="23"/>
      <c r="C1" s="81"/>
      <c r="D1" s="81"/>
      <c r="E1" s="81" t="s">
        <v>197</v>
      </c>
      <c r="F1" s="81"/>
    </row>
    <row r="2" spans="1:6" ht="12.75">
      <c r="A2" s="24">
        <v>889942</v>
      </c>
      <c r="B2" s="96" t="s">
        <v>321</v>
      </c>
      <c r="C2" s="96"/>
      <c r="D2" s="91"/>
      <c r="E2" s="91"/>
      <c r="F2" s="91"/>
    </row>
    <row r="3" spans="1:6" ht="39">
      <c r="A3" s="24">
        <v>106020</v>
      </c>
      <c r="B3" s="26" t="s">
        <v>7</v>
      </c>
      <c r="C3" s="171" t="s">
        <v>262</v>
      </c>
      <c r="D3" s="240" t="s">
        <v>292</v>
      </c>
      <c r="E3" s="240" t="s">
        <v>322</v>
      </c>
      <c r="F3" s="163"/>
    </row>
    <row r="4" spans="1:6" ht="15" customHeight="1">
      <c r="A4" s="30" t="s">
        <v>49</v>
      </c>
      <c r="B4" s="31" t="s">
        <v>50</v>
      </c>
      <c r="C4" s="164"/>
      <c r="D4" s="164"/>
      <c r="E4" s="164"/>
      <c r="F4" s="165"/>
    </row>
    <row r="5" spans="1:6" ht="23.25" customHeight="1">
      <c r="A5" s="30" t="s">
        <v>51</v>
      </c>
      <c r="B5" s="31" t="s">
        <v>52</v>
      </c>
      <c r="C5" s="164"/>
      <c r="D5" s="164"/>
      <c r="E5" s="164"/>
      <c r="F5" s="165"/>
    </row>
    <row r="6" spans="1:6" ht="27" customHeight="1">
      <c r="A6" s="30" t="s">
        <v>53</v>
      </c>
      <c r="B6" s="31" t="s">
        <v>54</v>
      </c>
      <c r="C6" s="164"/>
      <c r="D6" s="164"/>
      <c r="E6" s="164"/>
      <c r="F6" s="165"/>
    </row>
    <row r="7" spans="1:6" ht="13.5" customHeight="1">
      <c r="A7" s="30" t="s">
        <v>55</v>
      </c>
      <c r="B7" s="31" t="s">
        <v>56</v>
      </c>
      <c r="C7" s="164"/>
      <c r="D7" s="164"/>
      <c r="E7" s="164"/>
      <c r="F7" s="165"/>
    </row>
    <row r="8" spans="1:6" ht="27" customHeight="1">
      <c r="A8" s="30" t="s">
        <v>57</v>
      </c>
      <c r="B8" s="31" t="s">
        <v>58</v>
      </c>
      <c r="C8" s="164"/>
      <c r="D8" s="164"/>
      <c r="E8" s="164"/>
      <c r="F8" s="165"/>
    </row>
    <row r="9" spans="1:6" ht="13.5" customHeight="1">
      <c r="A9" s="30" t="s">
        <v>59</v>
      </c>
      <c r="B9" s="31" t="s">
        <v>60</v>
      </c>
      <c r="C9" s="164"/>
      <c r="D9" s="164"/>
      <c r="E9" s="164"/>
      <c r="F9" s="165"/>
    </row>
    <row r="10" spans="1:6" ht="13.5" customHeight="1">
      <c r="A10" s="33" t="s">
        <v>61</v>
      </c>
      <c r="B10" s="34" t="s">
        <v>62</v>
      </c>
      <c r="C10" s="164"/>
      <c r="D10" s="164"/>
      <c r="E10" s="164"/>
      <c r="F10" s="165"/>
    </row>
    <row r="11" spans="1:6" ht="13.5" customHeight="1">
      <c r="A11" s="30" t="s">
        <v>63</v>
      </c>
      <c r="B11" s="31" t="s">
        <v>64</v>
      </c>
      <c r="C11" s="164"/>
      <c r="D11" s="164"/>
      <c r="E11" s="164"/>
      <c r="F11" s="165"/>
    </row>
    <row r="12" spans="1:6" ht="13.5" customHeight="1">
      <c r="A12" s="30" t="s">
        <v>65</v>
      </c>
      <c r="B12" s="31" t="s">
        <v>66</v>
      </c>
      <c r="C12" s="164"/>
      <c r="D12" s="164"/>
      <c r="E12" s="164"/>
      <c r="F12" s="165"/>
    </row>
    <row r="13" spans="1:6" ht="13.5" customHeight="1">
      <c r="A13" s="30" t="s">
        <v>67</v>
      </c>
      <c r="B13" s="31" t="s">
        <v>68</v>
      </c>
      <c r="C13" s="164"/>
      <c r="D13" s="164"/>
      <c r="E13" s="164"/>
      <c r="F13" s="165"/>
    </row>
    <row r="14" spans="1:6" ht="13.5" customHeight="1">
      <c r="A14" s="30" t="s">
        <v>69</v>
      </c>
      <c r="B14" s="31" t="s">
        <v>70</v>
      </c>
      <c r="C14" s="164"/>
      <c r="D14" s="164"/>
      <c r="E14" s="164"/>
      <c r="F14" s="165"/>
    </row>
    <row r="15" spans="1:6" ht="13.5" customHeight="1">
      <c r="A15" s="30" t="s">
        <v>71</v>
      </c>
      <c r="B15" s="31" t="s">
        <v>72</v>
      </c>
      <c r="C15" s="164"/>
      <c r="D15" s="164"/>
      <c r="E15" s="164"/>
      <c r="F15" s="165"/>
    </row>
    <row r="16" spans="1:6" ht="13.5" customHeight="1">
      <c r="A16" s="30" t="s">
        <v>71</v>
      </c>
      <c r="B16" s="31" t="s">
        <v>73</v>
      </c>
      <c r="C16" s="164"/>
      <c r="D16" s="164"/>
      <c r="E16" s="164"/>
      <c r="F16" s="165"/>
    </row>
    <row r="17" spans="1:6" ht="13.5" customHeight="1">
      <c r="A17" s="33"/>
      <c r="B17" s="34" t="s">
        <v>74</v>
      </c>
      <c r="C17" s="164"/>
      <c r="D17" s="164"/>
      <c r="E17" s="164"/>
      <c r="F17" s="165"/>
    </row>
    <row r="18" spans="1:6" ht="13.5" customHeight="1">
      <c r="A18" s="30" t="s">
        <v>75</v>
      </c>
      <c r="B18" s="31" t="s">
        <v>76</v>
      </c>
      <c r="C18" s="164"/>
      <c r="D18" s="164"/>
      <c r="E18" s="164"/>
      <c r="F18" s="165"/>
    </row>
    <row r="19" spans="1:6" ht="13.5" customHeight="1">
      <c r="A19" s="30" t="s">
        <v>77</v>
      </c>
      <c r="B19" s="31" t="s">
        <v>78</v>
      </c>
      <c r="C19" s="164"/>
      <c r="D19" s="164"/>
      <c r="E19" s="164"/>
      <c r="F19" s="165"/>
    </row>
    <row r="20" spans="1:6" ht="13.5" customHeight="1">
      <c r="A20" s="30" t="s">
        <v>79</v>
      </c>
      <c r="B20" s="31" t="s">
        <v>80</v>
      </c>
      <c r="C20" s="164"/>
      <c r="D20" s="164"/>
      <c r="E20" s="164"/>
      <c r="F20" s="165"/>
    </row>
    <row r="21" spans="1:6" ht="13.5" customHeight="1">
      <c r="A21" s="30" t="s">
        <v>82</v>
      </c>
      <c r="B21" s="31" t="s">
        <v>83</v>
      </c>
      <c r="C21" s="164"/>
      <c r="D21" s="164"/>
      <c r="E21" s="164"/>
      <c r="F21" s="165"/>
    </row>
    <row r="22" spans="1:6" ht="25.5" customHeight="1">
      <c r="A22" s="30" t="s">
        <v>85</v>
      </c>
      <c r="B22" s="31" t="s">
        <v>86</v>
      </c>
      <c r="C22" s="164"/>
      <c r="D22" s="164"/>
      <c r="E22" s="164"/>
      <c r="F22" s="165"/>
    </row>
    <row r="23" spans="1:6" ht="13.5" customHeight="1">
      <c r="A23" s="39" t="s">
        <v>88</v>
      </c>
      <c r="B23" s="31" t="s">
        <v>89</v>
      </c>
      <c r="C23" s="164"/>
      <c r="D23" s="164"/>
      <c r="E23" s="164"/>
      <c r="F23" s="165"/>
    </row>
    <row r="24" spans="1:6" ht="13.5" customHeight="1">
      <c r="A24" s="39" t="s">
        <v>90</v>
      </c>
      <c r="B24" s="31" t="s">
        <v>91</v>
      </c>
      <c r="C24" s="164"/>
      <c r="D24" s="164"/>
      <c r="E24" s="164"/>
      <c r="F24" s="165"/>
    </row>
    <row r="25" spans="1:6" ht="13.5" customHeight="1">
      <c r="A25" s="39" t="s">
        <v>92</v>
      </c>
      <c r="B25" s="31" t="s">
        <v>93</v>
      </c>
      <c r="C25" s="164"/>
      <c r="D25" s="164"/>
      <c r="E25" s="164"/>
      <c r="F25" s="165"/>
    </row>
    <row r="26" spans="1:6" ht="13.5" customHeight="1">
      <c r="A26" s="42"/>
      <c r="B26" s="34" t="s">
        <v>94</v>
      </c>
      <c r="C26" s="164"/>
      <c r="D26" s="164"/>
      <c r="E26" s="164"/>
      <c r="F26" s="165"/>
    </row>
    <row r="27" spans="1:6" ht="13.5" customHeight="1">
      <c r="A27" s="39" t="s">
        <v>95</v>
      </c>
      <c r="B27" s="31" t="s">
        <v>96</v>
      </c>
      <c r="C27" s="164"/>
      <c r="D27" s="164"/>
      <c r="E27" s="164"/>
      <c r="F27" s="165"/>
    </row>
    <row r="28" spans="1:6" ht="13.5" customHeight="1">
      <c r="A28" s="39" t="s">
        <v>97</v>
      </c>
      <c r="B28" s="31" t="s">
        <v>98</v>
      </c>
      <c r="C28" s="164"/>
      <c r="D28" s="164"/>
      <c r="E28" s="164"/>
      <c r="F28" s="165"/>
    </row>
    <row r="29" spans="1:6" ht="13.5" customHeight="1">
      <c r="A29" s="42"/>
      <c r="B29" s="34" t="s">
        <v>99</v>
      </c>
      <c r="C29" s="164"/>
      <c r="D29" s="164"/>
      <c r="E29" s="164"/>
      <c r="F29" s="165"/>
    </row>
    <row r="30" spans="1:6" ht="13.5" customHeight="1">
      <c r="A30" s="39" t="s">
        <v>100</v>
      </c>
      <c r="B30" s="31" t="s">
        <v>101</v>
      </c>
      <c r="C30" s="164"/>
      <c r="D30" s="164"/>
      <c r="E30" s="164"/>
      <c r="F30" s="165"/>
    </row>
    <row r="31" spans="1:6" ht="13.5" customHeight="1">
      <c r="A31" s="39" t="s">
        <v>102</v>
      </c>
      <c r="B31" s="31" t="s">
        <v>103</v>
      </c>
      <c r="C31" s="164"/>
      <c r="D31" s="164"/>
      <c r="E31" s="164"/>
      <c r="F31" s="165"/>
    </row>
    <row r="32" spans="1:6" ht="13.5" customHeight="1">
      <c r="A32" s="39" t="s">
        <v>104</v>
      </c>
      <c r="B32" s="49" t="s">
        <v>105</v>
      </c>
      <c r="C32" s="164"/>
      <c r="D32" s="164"/>
      <c r="E32" s="164"/>
      <c r="F32" s="165"/>
    </row>
    <row r="33" spans="1:6" ht="13.5" customHeight="1">
      <c r="A33" s="39" t="s">
        <v>106</v>
      </c>
      <c r="B33" s="31" t="s">
        <v>107</v>
      </c>
      <c r="C33" s="36">
        <v>0</v>
      </c>
      <c r="D33" s="36">
        <v>0</v>
      </c>
      <c r="E33" s="36">
        <v>0</v>
      </c>
      <c r="F33" s="165"/>
    </row>
    <row r="34" spans="1:6" ht="13.5" customHeight="1">
      <c r="A34" s="39" t="s">
        <v>108</v>
      </c>
      <c r="B34" s="31" t="s">
        <v>109</v>
      </c>
      <c r="C34" s="36"/>
      <c r="D34" s="36"/>
      <c r="E34" s="36"/>
      <c r="F34" s="165"/>
    </row>
    <row r="35" spans="1:6" ht="13.5" customHeight="1">
      <c r="A35" s="39"/>
      <c r="B35" s="34" t="s">
        <v>110</v>
      </c>
      <c r="C35" s="272">
        <f>SUM(C33:C34)</f>
        <v>0</v>
      </c>
      <c r="D35" s="272">
        <f>SUM(D33:D34)</f>
        <v>0</v>
      </c>
      <c r="E35" s="272">
        <f>SUM(E33:E34)</f>
        <v>0</v>
      </c>
      <c r="F35" s="165"/>
    </row>
    <row r="36" spans="1:6" ht="15" customHeight="1">
      <c r="A36" s="39" t="s">
        <v>111</v>
      </c>
      <c r="B36" s="31" t="s">
        <v>112</v>
      </c>
      <c r="C36" s="36"/>
      <c r="D36" s="36"/>
      <c r="E36" s="36"/>
      <c r="F36" s="165"/>
    </row>
    <row r="37" spans="1:6" ht="15" customHeight="1">
      <c r="A37" s="39" t="s">
        <v>111</v>
      </c>
      <c r="B37" s="31" t="s">
        <v>113</v>
      </c>
      <c r="C37" s="36"/>
      <c r="D37" s="36"/>
      <c r="E37" s="36"/>
      <c r="F37" s="165"/>
    </row>
    <row r="38" spans="1:6" ht="15" customHeight="1">
      <c r="A38" s="39" t="s">
        <v>111</v>
      </c>
      <c r="B38" s="31" t="s">
        <v>114</v>
      </c>
      <c r="C38" s="36"/>
      <c r="D38" s="36"/>
      <c r="E38" s="36"/>
      <c r="F38" s="165"/>
    </row>
    <row r="39" spans="1:6" ht="15" customHeight="1">
      <c r="A39" s="39" t="s">
        <v>111</v>
      </c>
      <c r="B39" s="31" t="s">
        <v>115</v>
      </c>
      <c r="C39" s="36"/>
      <c r="D39" s="36"/>
      <c r="E39" s="36"/>
      <c r="F39" s="165"/>
    </row>
    <row r="40" spans="1:6" ht="15" customHeight="1">
      <c r="A40" s="42"/>
      <c r="B40" s="34" t="s">
        <v>116</v>
      </c>
      <c r="C40" s="36"/>
      <c r="D40" s="36"/>
      <c r="E40" s="36"/>
      <c r="F40" s="165"/>
    </row>
    <row r="41" spans="1:6" ht="15" customHeight="1">
      <c r="A41" s="50"/>
      <c r="B41" s="51" t="s">
        <v>117</v>
      </c>
      <c r="C41" s="272">
        <f>C35</f>
        <v>0</v>
      </c>
      <c r="D41" s="272">
        <f>D35</f>
        <v>0</v>
      </c>
      <c r="E41" s="272">
        <f>E35</f>
        <v>0</v>
      </c>
      <c r="F41" s="165"/>
    </row>
    <row r="42" spans="1:6" ht="15" customHeight="1">
      <c r="A42" s="30" t="s">
        <v>118</v>
      </c>
      <c r="B42" s="31" t="s">
        <v>119</v>
      </c>
      <c r="C42" s="36"/>
      <c r="D42" s="36"/>
      <c r="E42" s="36"/>
      <c r="F42" s="165"/>
    </row>
    <row r="43" spans="1:6" ht="15" customHeight="1">
      <c r="A43" s="30" t="s">
        <v>120</v>
      </c>
      <c r="B43" s="31" t="s">
        <v>121</v>
      </c>
      <c r="C43" s="36"/>
      <c r="D43" s="36"/>
      <c r="E43" s="36"/>
      <c r="F43" s="165"/>
    </row>
    <row r="44" spans="1:6" ht="15" customHeight="1">
      <c r="A44" s="33"/>
      <c r="B44" s="34" t="s">
        <v>122</v>
      </c>
      <c r="C44" s="36"/>
      <c r="D44" s="36"/>
      <c r="E44" s="36"/>
      <c r="F44" s="165"/>
    </row>
    <row r="45" spans="1:6" ht="15" customHeight="1">
      <c r="A45" s="39" t="s">
        <v>123</v>
      </c>
      <c r="B45" s="31" t="s">
        <v>17</v>
      </c>
      <c r="C45" s="36"/>
      <c r="D45" s="36"/>
      <c r="E45" s="36"/>
      <c r="F45" s="165"/>
    </row>
    <row r="46" spans="1:6" ht="15" customHeight="1">
      <c r="A46" s="39" t="s">
        <v>124</v>
      </c>
      <c r="B46" s="31" t="s">
        <v>125</v>
      </c>
      <c r="C46" s="36"/>
      <c r="D46" s="36"/>
      <c r="E46" s="36"/>
      <c r="F46" s="165"/>
    </row>
    <row r="47" spans="1:6" ht="15" customHeight="1">
      <c r="A47" s="39" t="s">
        <v>126</v>
      </c>
      <c r="B47" s="31" t="s">
        <v>127</v>
      </c>
      <c r="C47" s="36"/>
      <c r="D47" s="36"/>
      <c r="E47" s="36"/>
      <c r="F47" s="165"/>
    </row>
    <row r="48" spans="1:6" ht="15" customHeight="1">
      <c r="A48" s="42"/>
      <c r="B48" s="34" t="s">
        <v>128</v>
      </c>
      <c r="C48" s="36"/>
      <c r="D48" s="36"/>
      <c r="E48" s="36"/>
      <c r="F48" s="165"/>
    </row>
    <row r="49" spans="1:6" ht="37.5" customHeight="1">
      <c r="A49" s="39" t="s">
        <v>129</v>
      </c>
      <c r="B49" s="31" t="s">
        <v>130</v>
      </c>
      <c r="C49" s="273">
        <v>591900</v>
      </c>
      <c r="D49" s="273">
        <v>846600</v>
      </c>
      <c r="E49" s="273">
        <v>346800</v>
      </c>
      <c r="F49" s="267" t="s">
        <v>313</v>
      </c>
    </row>
    <row r="50" spans="1:6" ht="15" customHeight="1">
      <c r="A50" s="39"/>
      <c r="B50" s="31" t="s">
        <v>131</v>
      </c>
      <c r="C50" s="36"/>
      <c r="D50" s="36"/>
      <c r="E50" s="36"/>
      <c r="F50" s="165"/>
    </row>
    <row r="51" spans="1:6" ht="15" customHeight="1">
      <c r="A51" s="39">
        <v>272</v>
      </c>
      <c r="B51" s="31" t="s">
        <v>132</v>
      </c>
      <c r="C51" s="36"/>
      <c r="D51" s="36"/>
      <c r="E51" s="36"/>
      <c r="F51" s="165"/>
    </row>
    <row r="52" spans="1:6" ht="15" customHeight="1">
      <c r="A52" s="42">
        <v>276</v>
      </c>
      <c r="B52" s="34" t="s">
        <v>133</v>
      </c>
      <c r="C52" s="43">
        <f>SUM(C49:C51)</f>
        <v>591900</v>
      </c>
      <c r="D52" s="43">
        <f>SUM(D49:D51)</f>
        <v>846600</v>
      </c>
      <c r="E52" s="43">
        <f>SUM(E49:E51)</f>
        <v>346800</v>
      </c>
      <c r="F52" s="166"/>
    </row>
    <row r="53" spans="1:6" ht="15" customHeight="1">
      <c r="A53" s="50"/>
      <c r="B53" s="51" t="s">
        <v>134</v>
      </c>
      <c r="C53" s="52">
        <f>C48+C52+C44</f>
        <v>591900</v>
      </c>
      <c r="D53" s="52">
        <f>D48+D52+D44</f>
        <v>846600</v>
      </c>
      <c r="E53" s="52">
        <f>E48+E52+E44</f>
        <v>346800</v>
      </c>
      <c r="F53" s="167"/>
    </row>
    <row r="54" spans="1:6" ht="15" customHeight="1">
      <c r="A54" s="50" t="s">
        <v>135</v>
      </c>
      <c r="B54" s="51" t="s">
        <v>136</v>
      </c>
      <c r="C54" s="36"/>
      <c r="D54" s="36"/>
      <c r="E54" s="36"/>
      <c r="F54" s="165"/>
    </row>
    <row r="55" spans="1:6" ht="15" customHeight="1">
      <c r="A55" s="42">
        <v>277</v>
      </c>
      <c r="B55" s="34" t="s">
        <v>137</v>
      </c>
      <c r="C55" s="43">
        <f>C53+C41+C54</f>
        <v>591900</v>
      </c>
      <c r="D55" s="43">
        <f>D53+D41+D54</f>
        <v>846600</v>
      </c>
      <c r="E55" s="43">
        <f>E53+E41+E54</f>
        <v>346800</v>
      </c>
      <c r="F55" s="166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75" r:id="rId1"/>
  <headerFooter alignWithMargins="0">
    <oddHeader>&amp;L&amp;F&amp;C&amp;P/&amp;N</oddHeader>
    <oddFooter>&amp;L&amp;D&amp;C&amp;A</oddFooter>
  </headerFooter>
  <rowBreaks count="1" manualBreakCount="1">
    <brk id="3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5"/>
  <sheetViews>
    <sheetView zoomScalePageLayoutView="0" workbookViewId="0" topLeftCell="A1">
      <selection activeCell="D1" sqref="D1"/>
    </sheetView>
  </sheetViews>
  <sheetFormatPr defaultColWidth="8.83203125" defaultRowHeight="18"/>
  <cols>
    <col min="1" max="1" width="8.83203125" style="22" customWidth="1"/>
    <col min="2" max="2" width="41.83203125" style="22" customWidth="1"/>
    <col min="3" max="3" width="7.16015625" style="22" customWidth="1"/>
    <col min="4" max="5" width="8.83203125" style="22" customWidth="1"/>
    <col min="6" max="6" width="16.08203125" style="22" customWidth="1"/>
    <col min="7" max="16384" width="8.83203125" style="22" customWidth="1"/>
  </cols>
  <sheetData>
    <row r="1" spans="1:6" ht="12.75">
      <c r="A1" s="23"/>
      <c r="B1" s="23"/>
      <c r="C1" s="81"/>
      <c r="D1" s="81"/>
      <c r="E1" s="81" t="s">
        <v>197</v>
      </c>
      <c r="F1" s="81"/>
    </row>
    <row r="2" spans="1:6" ht="12.75">
      <c r="A2" s="24">
        <v>882129</v>
      </c>
      <c r="B2" s="96" t="s">
        <v>321</v>
      </c>
      <c r="C2" s="96"/>
      <c r="D2" s="91"/>
      <c r="E2" s="91"/>
      <c r="F2" s="91"/>
    </row>
    <row r="3" spans="1:6" ht="39">
      <c r="A3" s="24">
        <v>107060</v>
      </c>
      <c r="B3" s="26" t="s">
        <v>294</v>
      </c>
      <c r="C3" s="171" t="s">
        <v>262</v>
      </c>
      <c r="D3" s="240" t="s">
        <v>292</v>
      </c>
      <c r="E3" s="240" t="s">
        <v>322</v>
      </c>
      <c r="F3" s="163"/>
    </row>
    <row r="4" spans="1:6" ht="15" customHeight="1">
      <c r="A4" s="30" t="s">
        <v>49</v>
      </c>
      <c r="B4" s="31" t="s">
        <v>50</v>
      </c>
      <c r="C4" s="164"/>
      <c r="D4" s="164"/>
      <c r="E4" s="164"/>
      <c r="F4" s="165"/>
    </row>
    <row r="5" spans="1:6" ht="23.25" customHeight="1">
      <c r="A5" s="30" t="s">
        <v>51</v>
      </c>
      <c r="B5" s="31" t="s">
        <v>52</v>
      </c>
      <c r="C5" s="164"/>
      <c r="D5" s="164"/>
      <c r="E5" s="164"/>
      <c r="F5" s="165"/>
    </row>
    <row r="6" spans="1:6" ht="27" customHeight="1">
      <c r="A6" s="30" t="s">
        <v>53</v>
      </c>
      <c r="B6" s="31" t="s">
        <v>54</v>
      </c>
      <c r="C6" s="164"/>
      <c r="D6" s="164"/>
      <c r="E6" s="164"/>
      <c r="F6" s="165"/>
    </row>
    <row r="7" spans="1:6" ht="13.5" customHeight="1">
      <c r="A7" s="30" t="s">
        <v>55</v>
      </c>
      <c r="B7" s="31" t="s">
        <v>56</v>
      </c>
      <c r="C7" s="164"/>
      <c r="D7" s="164"/>
      <c r="E7" s="164"/>
      <c r="F7" s="165"/>
    </row>
    <row r="8" spans="1:6" ht="27" customHeight="1">
      <c r="A8" s="30" t="s">
        <v>57</v>
      </c>
      <c r="B8" s="31" t="s">
        <v>58</v>
      </c>
      <c r="C8" s="164"/>
      <c r="D8" s="164"/>
      <c r="E8" s="164"/>
      <c r="F8" s="165"/>
    </row>
    <row r="9" spans="1:6" ht="13.5" customHeight="1">
      <c r="A9" s="30" t="s">
        <v>59</v>
      </c>
      <c r="B9" s="31" t="s">
        <v>60</v>
      </c>
      <c r="C9" s="164"/>
      <c r="D9" s="164"/>
      <c r="E9" s="164"/>
      <c r="F9" s="165"/>
    </row>
    <row r="10" spans="1:6" ht="13.5" customHeight="1">
      <c r="A10" s="33" t="s">
        <v>61</v>
      </c>
      <c r="B10" s="34" t="s">
        <v>62</v>
      </c>
      <c r="C10" s="164"/>
      <c r="D10" s="164"/>
      <c r="E10" s="164"/>
      <c r="F10" s="165"/>
    </row>
    <row r="11" spans="1:6" ht="13.5" customHeight="1">
      <c r="A11" s="30" t="s">
        <v>63</v>
      </c>
      <c r="B11" s="31" t="s">
        <v>64</v>
      </c>
      <c r="C11" s="164"/>
      <c r="D11" s="164"/>
      <c r="E11" s="164"/>
      <c r="F11" s="165"/>
    </row>
    <row r="12" spans="1:6" ht="13.5" customHeight="1">
      <c r="A12" s="30" t="s">
        <v>65</v>
      </c>
      <c r="B12" s="31" t="s">
        <v>66</v>
      </c>
      <c r="C12" s="164"/>
      <c r="D12" s="164">
        <v>44000</v>
      </c>
      <c r="E12" s="164">
        <v>0</v>
      </c>
      <c r="F12" s="165" t="s">
        <v>311</v>
      </c>
    </row>
    <row r="13" spans="1:6" ht="13.5" customHeight="1">
      <c r="A13" s="30" t="s">
        <v>67</v>
      </c>
      <c r="B13" s="31" t="s">
        <v>68</v>
      </c>
      <c r="C13" s="164"/>
      <c r="D13" s="164"/>
      <c r="E13" s="164"/>
      <c r="F13" s="165"/>
    </row>
    <row r="14" spans="1:6" ht="13.5" customHeight="1">
      <c r="A14" s="30" t="s">
        <v>69</v>
      </c>
      <c r="B14" s="31" t="s">
        <v>70</v>
      </c>
      <c r="C14" s="164"/>
      <c r="D14" s="164"/>
      <c r="E14" s="164"/>
      <c r="F14" s="165"/>
    </row>
    <row r="15" spans="1:6" ht="13.5" customHeight="1">
      <c r="A15" s="30" t="s">
        <v>71</v>
      </c>
      <c r="B15" s="31" t="s">
        <v>72</v>
      </c>
      <c r="C15" s="164"/>
      <c r="D15" s="164"/>
      <c r="E15" s="164"/>
      <c r="F15" s="165"/>
    </row>
    <row r="16" spans="1:6" ht="13.5" customHeight="1">
      <c r="A16" s="30" t="s">
        <v>71</v>
      </c>
      <c r="B16" s="31" t="s">
        <v>73</v>
      </c>
      <c r="C16" s="164"/>
      <c r="D16" s="164"/>
      <c r="E16" s="164"/>
      <c r="F16" s="165"/>
    </row>
    <row r="17" spans="1:6" ht="13.5" customHeight="1">
      <c r="A17" s="33"/>
      <c r="B17" s="34" t="s">
        <v>74</v>
      </c>
      <c r="C17" s="164"/>
      <c r="D17" s="164">
        <f>D12</f>
        <v>44000</v>
      </c>
      <c r="E17" s="164">
        <f>E12</f>
        <v>0</v>
      </c>
      <c r="F17" s="165"/>
    </row>
    <row r="18" spans="1:6" ht="13.5" customHeight="1">
      <c r="A18" s="30" t="s">
        <v>75</v>
      </c>
      <c r="B18" s="31" t="s">
        <v>76</v>
      </c>
      <c r="C18" s="164"/>
      <c r="D18" s="164"/>
      <c r="E18" s="164"/>
      <c r="F18" s="165"/>
    </row>
    <row r="19" spans="1:6" ht="13.5" customHeight="1">
      <c r="A19" s="30" t="s">
        <v>77</v>
      </c>
      <c r="B19" s="31" t="s">
        <v>78</v>
      </c>
      <c r="C19" s="164"/>
      <c r="D19" s="164"/>
      <c r="E19" s="164"/>
      <c r="F19" s="165"/>
    </row>
    <row r="20" spans="1:6" ht="13.5" customHeight="1">
      <c r="A20" s="30" t="s">
        <v>79</v>
      </c>
      <c r="B20" s="31" t="s">
        <v>80</v>
      </c>
      <c r="C20" s="164"/>
      <c r="D20" s="164"/>
      <c r="E20" s="164"/>
      <c r="F20" s="165"/>
    </row>
    <row r="21" spans="1:6" ht="13.5" customHeight="1">
      <c r="A21" s="30" t="s">
        <v>82</v>
      </c>
      <c r="B21" s="31" t="s">
        <v>83</v>
      </c>
      <c r="C21" s="164"/>
      <c r="D21" s="164"/>
      <c r="E21" s="164"/>
      <c r="F21" s="165"/>
    </row>
    <row r="22" spans="1:6" ht="25.5" customHeight="1">
      <c r="A22" s="30" t="s">
        <v>85</v>
      </c>
      <c r="B22" s="31" t="s">
        <v>86</v>
      </c>
      <c r="C22" s="164"/>
      <c r="D22" s="164"/>
      <c r="E22" s="164"/>
      <c r="F22" s="165"/>
    </row>
    <row r="23" spans="1:6" ht="13.5" customHeight="1">
      <c r="A23" s="39" t="s">
        <v>88</v>
      </c>
      <c r="B23" s="31" t="s">
        <v>89</v>
      </c>
      <c r="C23" s="164"/>
      <c r="D23" s="164"/>
      <c r="E23" s="164"/>
      <c r="F23" s="165"/>
    </row>
    <row r="24" spans="1:6" ht="13.5" customHeight="1">
      <c r="A24" s="39" t="s">
        <v>90</v>
      </c>
      <c r="B24" s="31" t="s">
        <v>91</v>
      </c>
      <c r="C24" s="164"/>
      <c r="D24" s="164"/>
      <c r="E24" s="164"/>
      <c r="F24" s="165"/>
    </row>
    <row r="25" spans="1:6" ht="13.5" customHeight="1">
      <c r="A25" s="39" t="s">
        <v>92</v>
      </c>
      <c r="B25" s="31" t="s">
        <v>93</v>
      </c>
      <c r="C25" s="164"/>
      <c r="D25" s="164"/>
      <c r="E25" s="164"/>
      <c r="F25" s="165"/>
    </row>
    <row r="26" spans="1:6" ht="13.5" customHeight="1">
      <c r="A26" s="42"/>
      <c r="B26" s="34" t="s">
        <v>94</v>
      </c>
      <c r="C26" s="164"/>
      <c r="D26" s="164"/>
      <c r="E26" s="164"/>
      <c r="F26" s="165"/>
    </row>
    <row r="27" spans="1:6" ht="13.5" customHeight="1">
      <c r="A27" s="39" t="s">
        <v>95</v>
      </c>
      <c r="B27" s="31" t="s">
        <v>96</v>
      </c>
      <c r="C27" s="164"/>
      <c r="D27" s="164"/>
      <c r="E27" s="164"/>
      <c r="F27" s="165"/>
    </row>
    <row r="28" spans="1:6" ht="13.5" customHeight="1">
      <c r="A28" s="39" t="s">
        <v>97</v>
      </c>
      <c r="B28" s="31" t="s">
        <v>98</v>
      </c>
      <c r="C28" s="164"/>
      <c r="D28" s="164"/>
      <c r="E28" s="164"/>
      <c r="F28" s="165"/>
    </row>
    <row r="29" spans="1:6" ht="13.5" customHeight="1">
      <c r="A29" s="42"/>
      <c r="B29" s="34" t="s">
        <v>99</v>
      </c>
      <c r="C29" s="164"/>
      <c r="D29" s="164"/>
      <c r="E29" s="164"/>
      <c r="F29" s="165"/>
    </row>
    <row r="30" spans="1:6" ht="13.5" customHeight="1">
      <c r="A30" s="39" t="s">
        <v>100</v>
      </c>
      <c r="B30" s="31" t="s">
        <v>101</v>
      </c>
      <c r="C30" s="164"/>
      <c r="D30" s="164"/>
      <c r="E30" s="164"/>
      <c r="F30" s="165"/>
    </row>
    <row r="31" spans="1:6" ht="13.5" customHeight="1">
      <c r="A31" s="39" t="s">
        <v>102</v>
      </c>
      <c r="B31" s="31" t="s">
        <v>103</v>
      </c>
      <c r="C31" s="164"/>
      <c r="D31" s="164"/>
      <c r="E31" s="164"/>
      <c r="F31" s="165"/>
    </row>
    <row r="32" spans="1:6" ht="13.5" customHeight="1">
      <c r="A32" s="39" t="s">
        <v>104</v>
      </c>
      <c r="B32" s="49" t="s">
        <v>105</v>
      </c>
      <c r="C32" s="164"/>
      <c r="D32" s="164"/>
      <c r="E32" s="164"/>
      <c r="F32" s="165"/>
    </row>
    <row r="33" spans="1:6" ht="13.5" customHeight="1">
      <c r="A33" s="39" t="s">
        <v>106</v>
      </c>
      <c r="B33" s="31" t="s">
        <v>107</v>
      </c>
      <c r="C33" s="36">
        <v>0</v>
      </c>
      <c r="D33" s="36">
        <v>0</v>
      </c>
      <c r="E33" s="36">
        <v>0</v>
      </c>
      <c r="F33" s="165"/>
    </row>
    <row r="34" spans="1:6" ht="13.5" customHeight="1">
      <c r="A34" s="39" t="s">
        <v>108</v>
      </c>
      <c r="B34" s="31" t="s">
        <v>109</v>
      </c>
      <c r="C34" s="36"/>
      <c r="D34" s="36"/>
      <c r="E34" s="36"/>
      <c r="F34" s="165"/>
    </row>
    <row r="35" spans="1:6" ht="13.5" customHeight="1">
      <c r="A35" s="39"/>
      <c r="B35" s="34" t="s">
        <v>110</v>
      </c>
      <c r="C35" s="272">
        <f>SUM(C33:C34)</f>
        <v>0</v>
      </c>
      <c r="D35" s="272">
        <f>SUM(D33:D34)</f>
        <v>0</v>
      </c>
      <c r="E35" s="272">
        <f>SUM(E33:E34)</f>
        <v>0</v>
      </c>
      <c r="F35" s="165"/>
    </row>
    <row r="36" spans="1:6" ht="15" customHeight="1">
      <c r="A36" s="39" t="s">
        <v>111</v>
      </c>
      <c r="B36" s="31" t="s">
        <v>112</v>
      </c>
      <c r="C36" s="36"/>
      <c r="D36" s="36"/>
      <c r="E36" s="36"/>
      <c r="F36" s="165"/>
    </row>
    <row r="37" spans="1:6" ht="15" customHeight="1">
      <c r="A37" s="39" t="s">
        <v>111</v>
      </c>
      <c r="B37" s="31" t="s">
        <v>113</v>
      </c>
      <c r="C37" s="36"/>
      <c r="D37" s="36"/>
      <c r="E37" s="36"/>
      <c r="F37" s="165"/>
    </row>
    <row r="38" spans="1:6" ht="15" customHeight="1">
      <c r="A38" s="39" t="s">
        <v>111</v>
      </c>
      <c r="B38" s="31" t="s">
        <v>114</v>
      </c>
      <c r="C38" s="36"/>
      <c r="D38" s="36"/>
      <c r="E38" s="36"/>
      <c r="F38" s="165"/>
    </row>
    <row r="39" spans="1:6" ht="15" customHeight="1">
      <c r="A39" s="39" t="s">
        <v>111</v>
      </c>
      <c r="B39" s="31" t="s">
        <v>115</v>
      </c>
      <c r="C39" s="36"/>
      <c r="D39" s="36"/>
      <c r="E39" s="36"/>
      <c r="F39" s="165"/>
    </row>
    <row r="40" spans="1:6" ht="15" customHeight="1">
      <c r="A40" s="42"/>
      <c r="B40" s="34" t="s">
        <v>116</v>
      </c>
      <c r="C40" s="36"/>
      <c r="D40" s="36"/>
      <c r="E40" s="36"/>
      <c r="F40" s="165"/>
    </row>
    <row r="41" spans="1:6" ht="15" customHeight="1">
      <c r="A41" s="50"/>
      <c r="B41" s="51" t="s">
        <v>117</v>
      </c>
      <c r="C41" s="272">
        <f>C35</f>
        <v>0</v>
      </c>
      <c r="D41" s="272">
        <f>D35+D17</f>
        <v>44000</v>
      </c>
      <c r="E41" s="272">
        <f>E35+E17</f>
        <v>0</v>
      </c>
      <c r="F41" s="165"/>
    </row>
    <row r="42" spans="1:6" ht="15" customHeight="1">
      <c r="A42" s="30" t="s">
        <v>118</v>
      </c>
      <c r="B42" s="31" t="s">
        <v>119</v>
      </c>
      <c r="C42" s="36"/>
      <c r="D42" s="36"/>
      <c r="E42" s="36"/>
      <c r="F42" s="165"/>
    </row>
    <row r="43" spans="1:6" ht="15" customHeight="1">
      <c r="A43" s="30" t="s">
        <v>120</v>
      </c>
      <c r="B43" s="31" t="s">
        <v>121</v>
      </c>
      <c r="C43" s="36"/>
      <c r="D43" s="36"/>
      <c r="E43" s="36"/>
      <c r="F43" s="165"/>
    </row>
    <row r="44" spans="1:6" ht="15" customHeight="1">
      <c r="A44" s="33"/>
      <c r="B44" s="34" t="s">
        <v>122</v>
      </c>
      <c r="C44" s="36"/>
      <c r="D44" s="36"/>
      <c r="E44" s="36"/>
      <c r="F44" s="165"/>
    </row>
    <row r="45" spans="1:6" ht="15" customHeight="1">
      <c r="A45" s="39" t="s">
        <v>123</v>
      </c>
      <c r="B45" s="31" t="s">
        <v>17</v>
      </c>
      <c r="C45" s="36"/>
      <c r="D45" s="36"/>
      <c r="E45" s="36"/>
      <c r="F45" s="165"/>
    </row>
    <row r="46" spans="1:6" ht="15" customHeight="1">
      <c r="A46" s="39" t="s">
        <v>124</v>
      </c>
      <c r="B46" s="31" t="s">
        <v>125</v>
      </c>
      <c r="C46" s="36"/>
      <c r="D46" s="36"/>
      <c r="E46" s="36"/>
      <c r="F46" s="165"/>
    </row>
    <row r="47" spans="1:6" ht="15" customHeight="1">
      <c r="A47" s="39" t="s">
        <v>126</v>
      </c>
      <c r="B47" s="31" t="s">
        <v>127</v>
      </c>
      <c r="C47" s="36"/>
      <c r="D47" s="36"/>
      <c r="E47" s="36"/>
      <c r="F47" s="165"/>
    </row>
    <row r="48" spans="1:6" ht="15" customHeight="1">
      <c r="A48" s="42"/>
      <c r="B48" s="34" t="s">
        <v>128</v>
      </c>
      <c r="C48" s="36"/>
      <c r="D48" s="36"/>
      <c r="E48" s="36"/>
      <c r="F48" s="165"/>
    </row>
    <row r="49" spans="1:6" ht="37.5" customHeight="1">
      <c r="A49" s="39" t="s">
        <v>129</v>
      </c>
      <c r="B49" s="31" t="s">
        <v>130</v>
      </c>
      <c r="C49" s="273"/>
      <c r="D49" s="273"/>
      <c r="E49" s="273"/>
      <c r="F49" s="267"/>
    </row>
    <row r="50" spans="1:6" ht="15" customHeight="1">
      <c r="A50" s="39"/>
      <c r="B50" s="31" t="s">
        <v>131</v>
      </c>
      <c r="C50" s="36"/>
      <c r="D50" s="36"/>
      <c r="E50" s="36"/>
      <c r="F50" s="165"/>
    </row>
    <row r="51" spans="1:6" ht="15" customHeight="1">
      <c r="A51" s="39">
        <v>272</v>
      </c>
      <c r="B51" s="31" t="s">
        <v>132</v>
      </c>
      <c r="C51" s="36"/>
      <c r="D51" s="36"/>
      <c r="E51" s="36"/>
      <c r="F51" s="165"/>
    </row>
    <row r="52" spans="1:6" ht="15" customHeight="1">
      <c r="A52" s="42">
        <v>276</v>
      </c>
      <c r="B52" s="34" t="s">
        <v>133</v>
      </c>
      <c r="C52" s="43">
        <f>SUM(C49:C51)</f>
        <v>0</v>
      </c>
      <c r="D52" s="43">
        <f>SUM(D49:D51)</f>
        <v>0</v>
      </c>
      <c r="E52" s="43">
        <f>SUM(E49:E51)</f>
        <v>0</v>
      </c>
      <c r="F52" s="166"/>
    </row>
    <row r="53" spans="1:6" ht="15" customHeight="1">
      <c r="A53" s="50"/>
      <c r="B53" s="51" t="s">
        <v>134</v>
      </c>
      <c r="C53" s="52">
        <f>C48+C52+C44</f>
        <v>0</v>
      </c>
      <c r="D53" s="52">
        <f>D48+D52+D44</f>
        <v>0</v>
      </c>
      <c r="E53" s="52">
        <f>E48+E52+E44</f>
        <v>0</v>
      </c>
      <c r="F53" s="167"/>
    </row>
    <row r="54" spans="1:6" ht="15" customHeight="1">
      <c r="A54" s="50" t="s">
        <v>135</v>
      </c>
      <c r="B54" s="51" t="s">
        <v>136</v>
      </c>
      <c r="C54" s="36"/>
      <c r="D54" s="36"/>
      <c r="E54" s="36"/>
      <c r="F54" s="165"/>
    </row>
    <row r="55" spans="1:6" ht="15" customHeight="1">
      <c r="A55" s="42">
        <v>277</v>
      </c>
      <c r="B55" s="34" t="s">
        <v>137</v>
      </c>
      <c r="C55" s="43">
        <f>C53+C41+C54</f>
        <v>0</v>
      </c>
      <c r="D55" s="43">
        <f>D53+D41+D54</f>
        <v>44000</v>
      </c>
      <c r="E55" s="43">
        <f>E53+E41+E54</f>
        <v>0</v>
      </c>
      <c r="F55" s="166"/>
    </row>
  </sheetData>
  <sheetProtection/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F65"/>
  <sheetViews>
    <sheetView view="pageBreakPreview" zoomScaleSheetLayoutView="100" zoomScalePageLayoutView="0" workbookViewId="0" topLeftCell="A1">
      <selection activeCell="D2" sqref="D2"/>
    </sheetView>
  </sheetViews>
  <sheetFormatPr defaultColWidth="8.83203125" defaultRowHeight="18"/>
  <cols>
    <col min="1" max="1" width="8.83203125" style="3" customWidth="1"/>
    <col min="2" max="2" width="43" style="3" customWidth="1"/>
    <col min="3" max="3" width="9.41015625" style="79" customWidth="1"/>
    <col min="4" max="4" width="9.08203125" style="79" customWidth="1"/>
    <col min="5" max="5" width="9.66015625" style="79" customWidth="1"/>
    <col min="6" max="6" width="13.16015625" style="3" customWidth="1"/>
    <col min="7" max="16384" width="8.83203125" style="3" customWidth="1"/>
  </cols>
  <sheetData>
    <row r="1" spans="1:5" ht="12.75">
      <c r="A1" s="23"/>
      <c r="B1" s="23"/>
      <c r="C1" s="81"/>
      <c r="D1" s="81"/>
      <c r="E1" s="81" t="s">
        <v>197</v>
      </c>
    </row>
    <row r="2" spans="1:5" ht="12.75">
      <c r="A2" s="24">
        <v>999000</v>
      </c>
      <c r="B2" s="82" t="s">
        <v>321</v>
      </c>
      <c r="C2" s="83"/>
      <c r="D2" s="83"/>
      <c r="E2" s="83"/>
    </row>
    <row r="3" spans="1:5" ht="39">
      <c r="A3" s="24">
        <v>900020</v>
      </c>
      <c r="B3" s="172" t="s">
        <v>244</v>
      </c>
      <c r="C3" s="171" t="s">
        <v>262</v>
      </c>
      <c r="D3" s="240" t="s">
        <v>292</v>
      </c>
      <c r="E3" s="240" t="s">
        <v>322</v>
      </c>
    </row>
    <row r="4" spans="1:5" ht="15.75" customHeight="1">
      <c r="A4" s="30" t="s">
        <v>49</v>
      </c>
      <c r="B4" s="31" t="s">
        <v>50</v>
      </c>
      <c r="C4" s="84"/>
      <c r="D4" s="84"/>
      <c r="E4" s="84"/>
    </row>
    <row r="5" spans="1:5" ht="23.25" customHeight="1">
      <c r="A5" s="30" t="s">
        <v>51</v>
      </c>
      <c r="B5" s="31" t="s">
        <v>52</v>
      </c>
      <c r="C5" s="84"/>
      <c r="D5" s="84"/>
      <c r="E5" s="84"/>
    </row>
    <row r="6" spans="1:5" ht="24.75" customHeight="1">
      <c r="A6" s="30" t="s">
        <v>53</v>
      </c>
      <c r="B6" s="31" t="s">
        <v>54</v>
      </c>
      <c r="C6" s="84"/>
      <c r="D6" s="84"/>
      <c r="E6" s="84"/>
    </row>
    <row r="7" spans="1:5" ht="15" customHeight="1">
      <c r="A7" s="30" t="s">
        <v>55</v>
      </c>
      <c r="B7" s="31" t="s">
        <v>56</v>
      </c>
      <c r="C7" s="84"/>
      <c r="D7" s="84"/>
      <c r="E7" s="84"/>
    </row>
    <row r="8" spans="1:5" ht="24.75" customHeight="1">
      <c r="A8" s="30" t="s">
        <v>57</v>
      </c>
      <c r="B8" s="31" t="s">
        <v>58</v>
      </c>
      <c r="C8" s="84"/>
      <c r="D8" s="84"/>
      <c r="E8" s="84"/>
    </row>
    <row r="9" spans="1:5" ht="13.5" customHeight="1">
      <c r="A9" s="30" t="s">
        <v>59</v>
      </c>
      <c r="B9" s="31" t="s">
        <v>60</v>
      </c>
      <c r="C9" s="84"/>
      <c r="D9" s="84"/>
      <c r="E9" s="84"/>
    </row>
    <row r="10" spans="1:5" ht="13.5" customHeight="1">
      <c r="A10" s="33" t="s">
        <v>61</v>
      </c>
      <c r="B10" s="34" t="s">
        <v>62</v>
      </c>
      <c r="C10" s="85"/>
      <c r="D10" s="85"/>
      <c r="E10" s="85"/>
    </row>
    <row r="11" spans="1:5" ht="13.5" customHeight="1">
      <c r="A11" s="30" t="s">
        <v>63</v>
      </c>
      <c r="B11" s="31" t="s">
        <v>64</v>
      </c>
      <c r="C11" s="84"/>
      <c r="D11" s="84"/>
      <c r="E11" s="84"/>
    </row>
    <row r="12" spans="1:5" ht="13.5" customHeight="1">
      <c r="A12" s="30" t="s">
        <v>65</v>
      </c>
      <c r="B12" s="31" t="s">
        <v>66</v>
      </c>
      <c r="C12" s="84"/>
      <c r="D12" s="84"/>
      <c r="E12" s="84"/>
    </row>
    <row r="13" spans="1:5" ht="13.5" customHeight="1">
      <c r="A13" s="30" t="s">
        <v>67</v>
      </c>
      <c r="B13" s="31" t="s">
        <v>68</v>
      </c>
      <c r="C13" s="84"/>
      <c r="D13" s="84"/>
      <c r="E13" s="84"/>
    </row>
    <row r="14" spans="1:5" ht="13.5" customHeight="1">
      <c r="A14" s="30" t="s">
        <v>69</v>
      </c>
      <c r="B14" s="31" t="s">
        <v>70</v>
      </c>
      <c r="C14" s="84">
        <v>0</v>
      </c>
      <c r="D14" s="84">
        <v>0</v>
      </c>
      <c r="E14" s="84">
        <v>0</v>
      </c>
    </row>
    <row r="15" spans="1:5" ht="13.5" customHeight="1">
      <c r="A15" s="30" t="s">
        <v>71</v>
      </c>
      <c r="B15" s="31" t="s">
        <v>72</v>
      </c>
      <c r="C15" s="84"/>
      <c r="D15" s="84"/>
      <c r="E15" s="84"/>
    </row>
    <row r="16" spans="1:5" ht="13.5" customHeight="1">
      <c r="A16" s="30" t="s">
        <v>71</v>
      </c>
      <c r="B16" s="31" t="s">
        <v>73</v>
      </c>
      <c r="C16" s="84"/>
      <c r="D16" s="84"/>
      <c r="E16" s="84"/>
    </row>
    <row r="17" spans="1:5" ht="13.5" customHeight="1">
      <c r="A17" s="33"/>
      <c r="B17" s="34" t="s">
        <v>74</v>
      </c>
      <c r="C17" s="85">
        <f>SUM(C11:C16)</f>
        <v>0</v>
      </c>
      <c r="D17" s="85">
        <f>SUM(D11:D16)</f>
        <v>0</v>
      </c>
      <c r="E17" s="85">
        <f>SUM(E11:E16)</f>
        <v>0</v>
      </c>
    </row>
    <row r="18" spans="1:5" ht="13.5" customHeight="1">
      <c r="A18" s="30" t="s">
        <v>49</v>
      </c>
      <c r="B18" s="31" t="s">
        <v>50</v>
      </c>
      <c r="C18" s="84"/>
      <c r="D18" s="84"/>
      <c r="E18" s="84"/>
    </row>
    <row r="19" spans="1:5" ht="25.5" customHeight="1">
      <c r="A19" s="30" t="s">
        <v>51</v>
      </c>
      <c r="B19" s="31" t="s">
        <v>52</v>
      </c>
      <c r="C19" s="84"/>
      <c r="D19" s="84"/>
      <c r="E19" s="84"/>
    </row>
    <row r="20" spans="1:5" ht="25.5" customHeight="1">
      <c r="A20" s="30" t="s">
        <v>53</v>
      </c>
      <c r="B20" s="31" t="s">
        <v>54</v>
      </c>
      <c r="C20" s="84"/>
      <c r="D20" s="84"/>
      <c r="E20" s="84"/>
    </row>
    <row r="21" spans="1:5" ht="12.75">
      <c r="A21" s="30" t="s">
        <v>55</v>
      </c>
      <c r="B21" s="31" t="s">
        <v>56</v>
      </c>
      <c r="C21" s="84"/>
      <c r="D21" s="84"/>
      <c r="E21" s="84"/>
    </row>
    <row r="22" spans="1:5" ht="28.5" customHeight="1">
      <c r="A22" s="30" t="s">
        <v>57</v>
      </c>
      <c r="B22" s="31" t="s">
        <v>58</v>
      </c>
      <c r="C22" s="84"/>
      <c r="D22" s="84"/>
      <c r="E22" s="84"/>
    </row>
    <row r="23" spans="1:5" ht="13.5" customHeight="1">
      <c r="A23" s="30" t="s">
        <v>59</v>
      </c>
      <c r="B23" s="31" t="s">
        <v>60</v>
      </c>
      <c r="C23" s="84"/>
      <c r="D23" s="84"/>
      <c r="E23" s="84"/>
    </row>
    <row r="24" spans="1:5" ht="13.5" customHeight="1">
      <c r="A24" s="33" t="s">
        <v>61</v>
      </c>
      <c r="B24" s="34" t="s">
        <v>62</v>
      </c>
      <c r="C24" s="84"/>
      <c r="D24" s="84"/>
      <c r="E24" s="84"/>
    </row>
    <row r="25" spans="1:5" ht="13.5" customHeight="1">
      <c r="A25" s="30" t="s">
        <v>63</v>
      </c>
      <c r="B25" s="31" t="s">
        <v>64</v>
      </c>
      <c r="C25" s="84"/>
      <c r="D25" s="84"/>
      <c r="E25" s="84"/>
    </row>
    <row r="26" spans="1:5" ht="13.5" customHeight="1">
      <c r="A26" s="30" t="s">
        <v>65</v>
      </c>
      <c r="B26" s="31" t="s">
        <v>66</v>
      </c>
      <c r="C26" s="85"/>
      <c r="D26" s="85"/>
      <c r="E26" s="85"/>
    </row>
    <row r="27" spans="1:5" ht="13.5" customHeight="1">
      <c r="A27" s="30" t="s">
        <v>67</v>
      </c>
      <c r="B27" s="31" t="s">
        <v>68</v>
      </c>
      <c r="C27" s="85"/>
      <c r="D27" s="85"/>
      <c r="E27" s="85"/>
    </row>
    <row r="28" spans="1:5" ht="13.5" customHeight="1">
      <c r="A28" s="30" t="s">
        <v>69</v>
      </c>
      <c r="B28" s="31" t="s">
        <v>70</v>
      </c>
      <c r="C28" s="84"/>
      <c r="D28" s="84"/>
      <c r="E28" s="84"/>
    </row>
    <row r="29" spans="1:5" ht="13.5" customHeight="1">
      <c r="A29" s="30" t="s">
        <v>71</v>
      </c>
      <c r="B29" s="31" t="s">
        <v>72</v>
      </c>
      <c r="C29" s="85"/>
      <c r="D29" s="85"/>
      <c r="E29" s="85"/>
    </row>
    <row r="30" spans="1:5" ht="13.5" customHeight="1">
      <c r="A30" s="30" t="s">
        <v>71</v>
      </c>
      <c r="B30" s="31" t="s">
        <v>73</v>
      </c>
      <c r="C30" s="84"/>
      <c r="D30" s="84"/>
      <c r="E30" s="84"/>
    </row>
    <row r="31" spans="1:5" ht="18.75" customHeight="1">
      <c r="A31" s="33"/>
      <c r="B31" s="34" t="s">
        <v>74</v>
      </c>
      <c r="C31" s="84"/>
      <c r="D31" s="84"/>
      <c r="E31" s="84"/>
    </row>
    <row r="32" spans="1:5" ht="12.75" customHeight="1">
      <c r="A32" s="30" t="s">
        <v>75</v>
      </c>
      <c r="B32" s="31" t="s">
        <v>76</v>
      </c>
      <c r="C32" s="41">
        <v>135000000</v>
      </c>
      <c r="D32" s="41">
        <v>125947309</v>
      </c>
      <c r="E32" s="41">
        <v>127000000</v>
      </c>
    </row>
    <row r="33" spans="1:5" ht="12.75" customHeight="1">
      <c r="A33" s="30" t="s">
        <v>77</v>
      </c>
      <c r="B33" s="31" t="s">
        <v>78</v>
      </c>
      <c r="C33" s="41"/>
      <c r="D33" s="41"/>
      <c r="E33" s="41"/>
    </row>
    <row r="34" spans="1:5" ht="12.75" customHeight="1">
      <c r="A34" s="30" t="s">
        <v>79</v>
      </c>
      <c r="B34" s="31" t="s">
        <v>80</v>
      </c>
      <c r="C34" s="41">
        <v>150000</v>
      </c>
      <c r="D34" s="41">
        <v>115000</v>
      </c>
      <c r="E34" s="41">
        <v>150000</v>
      </c>
    </row>
    <row r="35" spans="1:5" ht="12.75" customHeight="1">
      <c r="A35" s="30" t="s">
        <v>82</v>
      </c>
      <c r="B35" s="31" t="s">
        <v>83</v>
      </c>
      <c r="C35" s="41">
        <v>6500000</v>
      </c>
      <c r="D35" s="41">
        <v>5756996</v>
      </c>
      <c r="E35" s="41">
        <v>10000000</v>
      </c>
    </row>
    <row r="36" spans="1:5" ht="24.75" customHeight="1">
      <c r="A36" s="30" t="s">
        <v>85</v>
      </c>
      <c r="B36" s="31" t="s">
        <v>86</v>
      </c>
      <c r="C36" s="41">
        <v>35000000</v>
      </c>
      <c r="D36" s="41">
        <v>48569490</v>
      </c>
      <c r="E36" s="41">
        <v>35000000</v>
      </c>
    </row>
    <row r="37" spans="1:6" ht="14.25" customHeight="1">
      <c r="A37" s="39" t="s">
        <v>88</v>
      </c>
      <c r="B37" s="31" t="s">
        <v>89</v>
      </c>
      <c r="C37" s="41">
        <v>0</v>
      </c>
      <c r="D37" s="41">
        <v>0</v>
      </c>
      <c r="E37" s="41">
        <v>0</v>
      </c>
      <c r="F37" s="235"/>
    </row>
    <row r="38" spans="1:6" ht="14.25" customHeight="1">
      <c r="A38" s="39" t="s">
        <v>90</v>
      </c>
      <c r="B38" s="31" t="s">
        <v>91</v>
      </c>
      <c r="C38" s="326">
        <v>0</v>
      </c>
      <c r="D38" s="326">
        <v>12021900</v>
      </c>
      <c r="E38" s="326">
        <v>5000000</v>
      </c>
      <c r="F38" s="235"/>
    </row>
    <row r="39" spans="1:5" ht="14.25" customHeight="1">
      <c r="A39" s="39" t="s">
        <v>92</v>
      </c>
      <c r="B39" s="31" t="s">
        <v>93</v>
      </c>
      <c r="C39" s="173"/>
      <c r="D39" s="173">
        <v>216900</v>
      </c>
      <c r="E39" s="173">
        <v>200000</v>
      </c>
    </row>
    <row r="40" spans="1:5" ht="14.25" customHeight="1">
      <c r="A40" s="42"/>
      <c r="B40" s="34" t="s">
        <v>94</v>
      </c>
      <c r="C40" s="86">
        <f>SUM(C32:C39)</f>
        <v>176650000</v>
      </c>
      <c r="D40" s="86">
        <f>SUM(D32:D39)</f>
        <v>192627595</v>
      </c>
      <c r="E40" s="86">
        <f>SUM(E32:E39)</f>
        <v>177350000</v>
      </c>
    </row>
    <row r="41" spans="1:5" ht="14.25" customHeight="1">
      <c r="A41" s="39" t="s">
        <v>95</v>
      </c>
      <c r="B41" s="31" t="s">
        <v>96</v>
      </c>
      <c r="C41" s="184">
        <v>650000</v>
      </c>
      <c r="D41" s="184">
        <v>734806</v>
      </c>
      <c r="E41" s="184">
        <v>650000</v>
      </c>
    </row>
    <row r="42" spans="1:5" ht="14.25" customHeight="1">
      <c r="A42" s="39" t="s">
        <v>97</v>
      </c>
      <c r="B42" s="31" t="s">
        <v>259</v>
      </c>
      <c r="C42" s="173">
        <v>0</v>
      </c>
      <c r="D42" s="173">
        <v>250000</v>
      </c>
      <c r="E42" s="173">
        <v>0</v>
      </c>
    </row>
    <row r="43" spans="1:5" ht="14.25" customHeight="1">
      <c r="A43" s="42"/>
      <c r="B43" s="34" t="s">
        <v>99</v>
      </c>
      <c r="C43" s="185">
        <f>C41+C42</f>
        <v>650000</v>
      </c>
      <c r="D43" s="185">
        <f>D41+D42</f>
        <v>984806</v>
      </c>
      <c r="E43" s="185">
        <f>E41+E42</f>
        <v>650000</v>
      </c>
    </row>
    <row r="44" spans="1:5" ht="22.5" customHeight="1">
      <c r="A44" s="33" t="s">
        <v>200</v>
      </c>
      <c r="B44" s="34" t="s">
        <v>201</v>
      </c>
      <c r="C44" s="86"/>
      <c r="D44" s="86"/>
      <c r="E44" s="86"/>
    </row>
    <row r="45" spans="1:5" ht="22.5" customHeight="1">
      <c r="A45" s="42" t="s">
        <v>202</v>
      </c>
      <c r="B45" s="34" t="s">
        <v>203</v>
      </c>
      <c r="C45" s="85"/>
      <c r="D45" s="85"/>
      <c r="E45" s="85"/>
    </row>
    <row r="46" spans="1:5" ht="14.25" customHeight="1">
      <c r="A46" s="42" t="s">
        <v>204</v>
      </c>
      <c r="B46" s="34" t="s">
        <v>205</v>
      </c>
      <c r="C46" s="85"/>
      <c r="D46" s="85"/>
      <c r="E46" s="85"/>
    </row>
    <row r="47" spans="1:5" ht="14.25" customHeight="1">
      <c r="A47" s="42" t="s">
        <v>210</v>
      </c>
      <c r="B47" s="34" t="s">
        <v>236</v>
      </c>
      <c r="C47" s="85">
        <v>0</v>
      </c>
      <c r="D47" s="85">
        <v>0</v>
      </c>
      <c r="E47" s="85">
        <v>0</v>
      </c>
    </row>
    <row r="48" spans="1:5" ht="14.25" customHeight="1">
      <c r="A48" s="42" t="s">
        <v>208</v>
      </c>
      <c r="B48" s="34" t="s">
        <v>209</v>
      </c>
      <c r="C48" s="85">
        <f>C44+C46+C45+C47</f>
        <v>0</v>
      </c>
      <c r="D48" s="85">
        <f>D44+D46+D45+D47</f>
        <v>0</v>
      </c>
      <c r="E48" s="85">
        <f>E44+E46+E45+E47</f>
        <v>0</v>
      </c>
    </row>
    <row r="49" spans="1:5" ht="14.25" customHeight="1">
      <c r="A49" s="42" t="s">
        <v>212</v>
      </c>
      <c r="B49" s="34" t="s">
        <v>213</v>
      </c>
      <c r="C49" s="85"/>
      <c r="D49" s="85"/>
      <c r="E49" s="85"/>
    </row>
    <row r="50" spans="1:5" ht="12.75" customHeight="1">
      <c r="A50" s="39" t="s">
        <v>123</v>
      </c>
      <c r="B50" s="31" t="s">
        <v>17</v>
      </c>
      <c r="C50" s="84"/>
      <c r="D50" s="84"/>
      <c r="E50" s="84"/>
    </row>
    <row r="51" spans="1:5" ht="12.75" customHeight="1">
      <c r="A51" s="39" t="s">
        <v>124</v>
      </c>
      <c r="B51" s="31" t="s">
        <v>125</v>
      </c>
      <c r="C51" s="84"/>
      <c r="D51" s="84"/>
      <c r="E51" s="84"/>
    </row>
    <row r="52" spans="1:5" ht="12.75" customHeight="1">
      <c r="A52" s="39" t="s">
        <v>126</v>
      </c>
      <c r="B52" s="31" t="s">
        <v>127</v>
      </c>
      <c r="C52" s="84"/>
      <c r="D52" s="84"/>
      <c r="E52" s="84"/>
    </row>
    <row r="53" spans="1:5" ht="12.75" customHeight="1">
      <c r="A53" s="39" t="s">
        <v>214</v>
      </c>
      <c r="B53" s="31" t="s">
        <v>215</v>
      </c>
      <c r="C53" s="84"/>
      <c r="D53" s="84"/>
      <c r="E53" s="84"/>
    </row>
    <row r="54" spans="1:5" ht="12.75" customHeight="1">
      <c r="A54" s="42"/>
      <c r="B54" s="34" t="s">
        <v>128</v>
      </c>
      <c r="C54" s="85">
        <f>SUM(C50:C53)</f>
        <v>0</v>
      </c>
      <c r="D54" s="85">
        <f>SUM(D50:D53)</f>
        <v>0</v>
      </c>
      <c r="E54" s="85">
        <f>SUM(E50:E53)</f>
        <v>0</v>
      </c>
    </row>
    <row r="55" spans="1:5" ht="12.75" customHeight="1">
      <c r="A55" s="42" t="s">
        <v>216</v>
      </c>
      <c r="B55" s="34" t="s">
        <v>217</v>
      </c>
      <c r="C55" s="86"/>
      <c r="D55" s="86"/>
      <c r="E55" s="86"/>
    </row>
    <row r="56" spans="1:5" ht="12.75" customHeight="1">
      <c r="A56" s="42"/>
      <c r="B56" s="34" t="s">
        <v>218</v>
      </c>
      <c r="C56" s="86"/>
      <c r="D56" s="86"/>
      <c r="E56" s="86"/>
    </row>
    <row r="57" spans="1:5" ht="12.75" customHeight="1">
      <c r="A57" s="42">
        <v>965142</v>
      </c>
      <c r="B57" s="34" t="s">
        <v>219</v>
      </c>
      <c r="C57" s="87"/>
      <c r="D57" s="87"/>
      <c r="E57" s="87"/>
    </row>
    <row r="58" spans="1:5" ht="12.75" customHeight="1">
      <c r="A58" s="42"/>
      <c r="B58" s="34" t="s">
        <v>220</v>
      </c>
      <c r="C58" s="85">
        <f>SUM(C55:C57)</f>
        <v>0</v>
      </c>
      <c r="D58" s="85">
        <f>SUM(D55:D57)</f>
        <v>0</v>
      </c>
      <c r="E58" s="85">
        <f>SUM(E55:E57)</f>
        <v>0</v>
      </c>
    </row>
    <row r="59" spans="1:5" ht="12.75" customHeight="1">
      <c r="A59" s="39" t="s">
        <v>129</v>
      </c>
      <c r="B59" s="31" t="s">
        <v>221</v>
      </c>
      <c r="C59" s="84"/>
      <c r="D59" s="84"/>
      <c r="E59" s="84"/>
    </row>
    <row r="60" spans="1:5" ht="12.75">
      <c r="A60" s="39"/>
      <c r="B60" s="31" t="s">
        <v>131</v>
      </c>
      <c r="C60" s="84"/>
      <c r="D60" s="84"/>
      <c r="E60" s="84"/>
    </row>
    <row r="61" spans="1:5" ht="12.75">
      <c r="A61" s="39">
        <v>272</v>
      </c>
      <c r="B61" s="31" t="s">
        <v>132</v>
      </c>
      <c r="C61" s="84"/>
      <c r="D61" s="84"/>
      <c r="E61" s="84"/>
    </row>
    <row r="62" spans="1:5" ht="12.75">
      <c r="A62" s="42">
        <v>276</v>
      </c>
      <c r="B62" s="34" t="s">
        <v>133</v>
      </c>
      <c r="C62" s="85"/>
      <c r="D62" s="85"/>
      <c r="E62" s="85"/>
    </row>
    <row r="63" spans="1:5" ht="12.75">
      <c r="A63" s="50"/>
      <c r="B63" s="51" t="s">
        <v>134</v>
      </c>
      <c r="C63" s="88"/>
      <c r="D63" s="88"/>
      <c r="E63" s="88"/>
    </row>
    <row r="64" spans="1:5" ht="12.75">
      <c r="A64" s="50" t="s">
        <v>135</v>
      </c>
      <c r="B64" s="51" t="s">
        <v>136</v>
      </c>
      <c r="C64" s="89"/>
      <c r="D64" s="89"/>
      <c r="E64" s="89"/>
    </row>
    <row r="65" spans="1:5" ht="12.75">
      <c r="A65" s="42">
        <v>277</v>
      </c>
      <c r="B65" s="34" t="s">
        <v>137</v>
      </c>
      <c r="C65" s="85">
        <f>C48+C17+C64+C54+C58+C40+C49+C43</f>
        <v>177300000</v>
      </c>
      <c r="D65" s="85">
        <f>D48+D17+D64+D54+D58+D40+D49+D43</f>
        <v>193612401</v>
      </c>
      <c r="E65" s="85">
        <f>E48+E17+E64+E54+E58+E40+E49+E43</f>
        <v>178000000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3:J12"/>
  <sheetViews>
    <sheetView view="pageBreakPreview" zoomScaleSheetLayoutView="100" zoomScalePageLayoutView="0" workbookViewId="0" topLeftCell="A1">
      <selection activeCell="J12" sqref="J12"/>
    </sheetView>
  </sheetViews>
  <sheetFormatPr defaultColWidth="8.83203125" defaultRowHeight="18"/>
  <cols>
    <col min="1" max="1" width="21.41015625" style="0" customWidth="1"/>
    <col min="2" max="2" width="3" style="0" customWidth="1"/>
  </cols>
  <sheetData>
    <row r="3" spans="1:10" ht="18">
      <c r="A3" s="55"/>
      <c r="B3" s="55"/>
      <c r="C3" s="55">
        <v>2014</v>
      </c>
      <c r="D3" s="55">
        <v>2015</v>
      </c>
      <c r="E3" s="55">
        <v>2016</v>
      </c>
      <c r="F3" s="55">
        <v>2017</v>
      </c>
      <c r="G3" s="55">
        <v>2018</v>
      </c>
      <c r="H3" s="186">
        <v>2019</v>
      </c>
      <c r="I3" s="189">
        <v>2020</v>
      </c>
      <c r="J3" s="189">
        <v>2021</v>
      </c>
    </row>
    <row r="4" spans="1:10" ht="18">
      <c r="A4" s="8" t="s">
        <v>27</v>
      </c>
      <c r="B4" s="9"/>
      <c r="C4" s="9">
        <v>91777</v>
      </c>
      <c r="D4" s="9">
        <v>133532</v>
      </c>
      <c r="E4" s="9">
        <v>141834</v>
      </c>
      <c r="F4" s="9">
        <v>135064</v>
      </c>
      <c r="G4" s="9">
        <v>131662</v>
      </c>
      <c r="H4" s="66">
        <v>137908</v>
      </c>
      <c r="I4" s="268">
        <v>140265</v>
      </c>
      <c r="J4" s="190">
        <v>136582</v>
      </c>
    </row>
    <row r="5" spans="1:10" ht="18">
      <c r="A5" s="8" t="s">
        <v>28</v>
      </c>
      <c r="B5" s="9"/>
      <c r="C5" s="9">
        <v>6652</v>
      </c>
      <c r="D5" s="9">
        <v>6034</v>
      </c>
      <c r="E5" s="9">
        <v>7077</v>
      </c>
      <c r="F5" s="9">
        <v>6696</v>
      </c>
      <c r="G5" s="9">
        <v>6247</v>
      </c>
      <c r="H5" s="66">
        <v>7094</v>
      </c>
      <c r="I5" s="268">
        <v>7234</v>
      </c>
      <c r="J5" s="190">
        <v>7021</v>
      </c>
    </row>
    <row r="6" spans="1:10" ht="18">
      <c r="A6" s="8" t="s">
        <v>138</v>
      </c>
      <c r="B6" s="9"/>
      <c r="C6" s="9">
        <v>180</v>
      </c>
      <c r="D6" s="9">
        <v>179</v>
      </c>
      <c r="E6" s="9">
        <v>174</v>
      </c>
      <c r="F6" s="9">
        <v>158</v>
      </c>
      <c r="G6" s="9">
        <v>138</v>
      </c>
      <c r="H6" s="66">
        <v>138</v>
      </c>
      <c r="I6" s="268">
        <v>129</v>
      </c>
      <c r="J6" s="190">
        <v>127</v>
      </c>
    </row>
    <row r="7" spans="1:10" ht="18">
      <c r="A7" s="8" t="s">
        <v>139</v>
      </c>
      <c r="B7" s="9"/>
      <c r="C7" s="9">
        <v>23596</v>
      </c>
      <c r="D7" s="9">
        <v>22851</v>
      </c>
      <c r="E7" s="9">
        <v>22581</v>
      </c>
      <c r="F7" s="9">
        <v>19474</v>
      </c>
      <c r="G7" s="9">
        <v>19405</v>
      </c>
      <c r="H7" s="66">
        <v>17692</v>
      </c>
      <c r="I7" s="268">
        <v>403</v>
      </c>
      <c r="J7" s="190">
        <v>14791</v>
      </c>
    </row>
    <row r="8" spans="1:10" ht="18">
      <c r="A8" s="8" t="s">
        <v>32</v>
      </c>
      <c r="B8" s="9"/>
      <c r="C8" s="9">
        <v>28192</v>
      </c>
      <c r="D8" s="9">
        <v>43053</v>
      </c>
      <c r="E8" s="9">
        <v>41623</v>
      </c>
      <c r="F8" s="9">
        <v>42365</v>
      </c>
      <c r="G8" s="9">
        <v>47095</v>
      </c>
      <c r="H8" s="66">
        <v>51045</v>
      </c>
      <c r="I8" s="268">
        <v>43181</v>
      </c>
      <c r="J8" s="190">
        <v>51852</v>
      </c>
    </row>
    <row r="9" spans="1:10" ht="18">
      <c r="A9" s="8" t="s">
        <v>33</v>
      </c>
      <c r="B9" s="9"/>
      <c r="C9" s="9">
        <v>959</v>
      </c>
      <c r="D9" s="9">
        <v>1175</v>
      </c>
      <c r="E9" s="9">
        <v>683</v>
      </c>
      <c r="F9" s="9">
        <v>819</v>
      </c>
      <c r="G9" s="9">
        <v>605</v>
      </c>
      <c r="H9" s="66">
        <v>1611</v>
      </c>
      <c r="I9" s="268">
        <v>1737</v>
      </c>
      <c r="J9" s="190">
        <v>972</v>
      </c>
    </row>
    <row r="10" spans="1:10" ht="18">
      <c r="A10" s="8" t="s">
        <v>34</v>
      </c>
      <c r="B10" s="9"/>
      <c r="C10" s="9">
        <v>4259</v>
      </c>
      <c r="D10" s="9">
        <v>3928</v>
      </c>
      <c r="E10" s="9">
        <v>4634</v>
      </c>
      <c r="F10" s="9">
        <v>4985</v>
      </c>
      <c r="G10" s="9">
        <v>5087</v>
      </c>
      <c r="H10" s="66">
        <v>5897</v>
      </c>
      <c r="I10" s="268">
        <v>0</v>
      </c>
      <c r="J10" s="190"/>
    </row>
    <row r="11" spans="1:10" ht="18">
      <c r="A11" s="8"/>
      <c r="B11" s="9"/>
      <c r="C11" s="9"/>
      <c r="D11" s="9"/>
      <c r="E11" s="9"/>
      <c r="F11" s="9"/>
      <c r="G11" s="55"/>
      <c r="H11" s="187"/>
      <c r="I11" s="190"/>
      <c r="J11" s="190"/>
    </row>
    <row r="12" spans="1:10" ht="18">
      <c r="A12" s="55"/>
      <c r="B12" s="55"/>
      <c r="C12" s="56">
        <f aca="true" t="shared" si="0" ref="C12:I12">SUM(C4:C11)</f>
        <v>155615</v>
      </c>
      <c r="D12" s="56">
        <f t="shared" si="0"/>
        <v>210752</v>
      </c>
      <c r="E12" s="56">
        <f t="shared" si="0"/>
        <v>218606</v>
      </c>
      <c r="F12" s="56">
        <f t="shared" si="0"/>
        <v>209561</v>
      </c>
      <c r="G12" s="56">
        <f t="shared" si="0"/>
        <v>210239</v>
      </c>
      <c r="H12" s="188">
        <f t="shared" si="0"/>
        <v>221385</v>
      </c>
      <c r="I12" s="188">
        <f t="shared" si="0"/>
        <v>192949</v>
      </c>
      <c r="J12" s="331">
        <f>SUM(J4:J11)</f>
        <v>211345</v>
      </c>
    </row>
  </sheetData>
  <sheetProtection selectLockedCells="1" selectUnlockedCells="1"/>
  <printOptions heading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9" r:id="rId1"/>
  <headerFooter alignWithMargins="0">
    <oddFooter>&amp;L&amp;"Arial,Normál"&amp;10&amp;F
&amp;D&amp;C&amp;"Arial,Normál"&amp;10&amp;P/&amp;N&amp;R&amp;"Arial,Normál"&amp;10&amp;A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62"/>
  <sheetViews>
    <sheetView view="pageBreakPreview" zoomScaleNormal="80" zoomScaleSheetLayoutView="100" zoomScalePageLayoutView="0" workbookViewId="0" topLeftCell="A1">
      <selection activeCell="A2" sqref="A2"/>
    </sheetView>
  </sheetViews>
  <sheetFormatPr defaultColWidth="8.83203125" defaultRowHeight="18"/>
  <cols>
    <col min="1" max="1" width="5.08203125" style="22" customWidth="1"/>
    <col min="2" max="2" width="32.5" style="22" customWidth="1"/>
    <col min="3" max="3" width="9.83203125" style="22" customWidth="1"/>
    <col min="4" max="4" width="10" style="22" customWidth="1"/>
    <col min="5" max="5" width="10.41015625" style="22" customWidth="1"/>
    <col min="6" max="6" width="10.16015625" style="22" customWidth="1"/>
    <col min="7" max="7" width="12.83203125" style="57" customWidth="1"/>
    <col min="8" max="8" width="12.33203125" style="22" customWidth="1"/>
    <col min="9" max="9" width="13.75" style="209" customWidth="1"/>
    <col min="10" max="10" width="11.5" style="209" customWidth="1"/>
    <col min="11" max="11" width="15.75" style="22" customWidth="1"/>
    <col min="12" max="12" width="12.33203125" style="22" customWidth="1"/>
    <col min="13" max="16384" width="8.83203125" style="22" customWidth="1"/>
  </cols>
  <sheetData>
    <row r="1" spans="1:4" ht="13.5">
      <c r="A1" s="58" t="s">
        <v>323</v>
      </c>
      <c r="B1" s="59"/>
      <c r="C1" s="59"/>
      <c r="D1" s="3"/>
    </row>
    <row r="2" spans="1:4" ht="13.5">
      <c r="A2" s="60"/>
      <c r="B2" s="60"/>
      <c r="C2" s="60"/>
      <c r="D2" s="3"/>
    </row>
    <row r="3" spans="1:12" s="203" customFormat="1" ht="13.5">
      <c r="A3" s="199" t="s">
        <v>140</v>
      </c>
      <c r="B3" s="204" t="s">
        <v>141</v>
      </c>
      <c r="C3" s="204"/>
      <c r="D3" s="205">
        <v>2017</v>
      </c>
      <c r="E3" s="206">
        <v>2018</v>
      </c>
      <c r="F3" s="206">
        <v>2019</v>
      </c>
      <c r="G3" s="207">
        <v>2020</v>
      </c>
      <c r="H3" s="208" t="s">
        <v>250</v>
      </c>
      <c r="I3" s="210" t="s">
        <v>261</v>
      </c>
      <c r="J3" s="210">
        <v>2021</v>
      </c>
      <c r="K3" s="208" t="s">
        <v>296</v>
      </c>
      <c r="L3" s="208">
        <v>2022</v>
      </c>
    </row>
    <row r="4" spans="1:12" ht="13.5">
      <c r="A4" s="63" t="s">
        <v>142</v>
      </c>
      <c r="B4" s="64" t="s">
        <v>143</v>
      </c>
      <c r="C4" s="62"/>
      <c r="D4" s="13"/>
      <c r="E4" s="27"/>
      <c r="F4" s="27"/>
      <c r="G4" s="191"/>
      <c r="H4" s="193"/>
      <c r="I4" s="211"/>
      <c r="J4" s="211"/>
      <c r="K4" s="300"/>
      <c r="L4" s="300"/>
    </row>
    <row r="5" spans="1:12" ht="13.5">
      <c r="A5" s="65" t="s">
        <v>144</v>
      </c>
      <c r="B5" s="61" t="s">
        <v>145</v>
      </c>
      <c r="C5" s="61"/>
      <c r="D5" s="66">
        <v>6270760</v>
      </c>
      <c r="E5" s="27">
        <v>6270760</v>
      </c>
      <c r="F5" s="27">
        <v>6270760</v>
      </c>
      <c r="G5" s="192">
        <v>7086240</v>
      </c>
      <c r="H5" s="194">
        <v>7086240</v>
      </c>
      <c r="I5" s="211">
        <v>7086240</v>
      </c>
      <c r="J5" s="211">
        <v>7086240</v>
      </c>
      <c r="K5" s="211">
        <v>7086240</v>
      </c>
      <c r="L5" s="211">
        <v>7086240</v>
      </c>
    </row>
    <row r="6" spans="1:12" ht="13.5">
      <c r="A6" s="65"/>
      <c r="B6" s="61" t="s">
        <v>146</v>
      </c>
      <c r="C6" s="61"/>
      <c r="D6" s="66">
        <v>-3424305</v>
      </c>
      <c r="E6" s="27">
        <v>-3683092</v>
      </c>
      <c r="F6" s="27">
        <v>-2500051</v>
      </c>
      <c r="G6" s="192">
        <v>-914557</v>
      </c>
      <c r="H6" s="194">
        <v>-914557</v>
      </c>
      <c r="I6" s="211">
        <v>-914557</v>
      </c>
      <c r="J6" s="211">
        <v>0</v>
      </c>
      <c r="K6" s="300">
        <v>0</v>
      </c>
      <c r="L6" s="211"/>
    </row>
    <row r="7" spans="1:12" ht="13.5">
      <c r="A7" s="65" t="s">
        <v>147</v>
      </c>
      <c r="B7" s="61" t="s">
        <v>148</v>
      </c>
      <c r="C7" s="61"/>
      <c r="D7" s="66">
        <v>11776000</v>
      </c>
      <c r="E7" s="27">
        <v>11808000</v>
      </c>
      <c r="F7" s="27">
        <v>11808000</v>
      </c>
      <c r="G7" s="192">
        <v>11936000</v>
      </c>
      <c r="H7" s="194">
        <v>11936000</v>
      </c>
      <c r="I7" s="211">
        <v>11936000</v>
      </c>
      <c r="J7" s="211">
        <v>11936000</v>
      </c>
      <c r="K7" s="211">
        <v>11936000</v>
      </c>
      <c r="L7" s="211">
        <v>11936000</v>
      </c>
    </row>
    <row r="8" spans="1:12" ht="13.5">
      <c r="A8" s="65" t="s">
        <v>149</v>
      </c>
      <c r="B8" s="61" t="s">
        <v>150</v>
      </c>
      <c r="C8" s="61"/>
      <c r="D8" s="66">
        <v>100000</v>
      </c>
      <c r="E8" s="27">
        <v>775767</v>
      </c>
      <c r="F8" s="27">
        <v>100000</v>
      </c>
      <c r="G8" s="192">
        <v>100000</v>
      </c>
      <c r="H8" s="194">
        <v>100000</v>
      </c>
      <c r="I8" s="211">
        <v>100000</v>
      </c>
      <c r="J8" s="211">
        <v>775767</v>
      </c>
      <c r="K8" s="211">
        <v>775767</v>
      </c>
      <c r="L8" s="211">
        <v>100000</v>
      </c>
    </row>
    <row r="9" spans="1:12" ht="13.5">
      <c r="A9" s="65" t="s">
        <v>151</v>
      </c>
      <c r="B9" s="61" t="s">
        <v>152</v>
      </c>
      <c r="C9" s="61"/>
      <c r="D9" s="66">
        <v>5100690</v>
      </c>
      <c r="E9" s="27">
        <v>5100690</v>
      </c>
      <c r="F9" s="27">
        <v>5105230</v>
      </c>
      <c r="G9" s="192">
        <v>5105230</v>
      </c>
      <c r="H9" s="194">
        <v>5105230</v>
      </c>
      <c r="I9" s="211">
        <v>5105230</v>
      </c>
      <c r="J9" s="211">
        <v>5106138</v>
      </c>
      <c r="K9" s="211">
        <v>5286090</v>
      </c>
      <c r="L9" s="211">
        <v>5286090</v>
      </c>
    </row>
    <row r="10" spans="1:12" ht="13.5">
      <c r="A10" s="65"/>
      <c r="B10" s="61" t="s">
        <v>153</v>
      </c>
      <c r="C10" s="61"/>
      <c r="D10" s="67">
        <f aca="true" t="shared" si="0" ref="D10:K10">SUM(D5:D9)</f>
        <v>19823145</v>
      </c>
      <c r="E10" s="67">
        <f t="shared" si="0"/>
        <v>20272125</v>
      </c>
      <c r="F10" s="67">
        <f t="shared" si="0"/>
        <v>20783939</v>
      </c>
      <c r="G10" s="68">
        <f t="shared" si="0"/>
        <v>23312913</v>
      </c>
      <c r="H10" s="195">
        <f t="shared" si="0"/>
        <v>23312913</v>
      </c>
      <c r="I10" s="195">
        <f t="shared" si="0"/>
        <v>23312913</v>
      </c>
      <c r="J10" s="195">
        <f t="shared" si="0"/>
        <v>24904145</v>
      </c>
      <c r="K10" s="195">
        <f t="shared" si="0"/>
        <v>25084097</v>
      </c>
      <c r="L10" s="209">
        <f>SUM(L5:L9)</f>
        <v>24408330</v>
      </c>
    </row>
    <row r="11" spans="1:12" ht="13.5">
      <c r="A11" s="69"/>
      <c r="B11" s="63" t="s">
        <v>154</v>
      </c>
      <c r="C11" s="63"/>
      <c r="D11" s="70">
        <f aca="true" t="shared" si="1" ref="D11:L11">SUM(D10:D10)</f>
        <v>19823145</v>
      </c>
      <c r="E11" s="70">
        <f t="shared" si="1"/>
        <v>20272125</v>
      </c>
      <c r="F11" s="70">
        <f t="shared" si="1"/>
        <v>20783939</v>
      </c>
      <c r="G11" s="71">
        <f t="shared" si="1"/>
        <v>23312913</v>
      </c>
      <c r="H11" s="196">
        <f t="shared" si="1"/>
        <v>23312913</v>
      </c>
      <c r="I11" s="196">
        <f t="shared" si="1"/>
        <v>23312913</v>
      </c>
      <c r="J11" s="196">
        <f t="shared" si="1"/>
        <v>24904145</v>
      </c>
      <c r="K11" s="196">
        <f t="shared" si="1"/>
        <v>25084097</v>
      </c>
      <c r="L11" s="196">
        <f t="shared" si="1"/>
        <v>24408330</v>
      </c>
    </row>
    <row r="12" spans="1:12" ht="13.5">
      <c r="A12" s="69"/>
      <c r="B12" s="63"/>
      <c r="C12" s="63"/>
      <c r="D12" s="72"/>
      <c r="E12" s="27"/>
      <c r="F12" s="27"/>
      <c r="G12" s="192"/>
      <c r="H12" s="194"/>
      <c r="I12" s="211"/>
      <c r="J12" s="211"/>
      <c r="K12" s="300"/>
      <c r="L12" s="300"/>
    </row>
    <row r="13" spans="1:12" ht="13.5">
      <c r="A13" s="65" t="s">
        <v>155</v>
      </c>
      <c r="B13" s="61" t="s">
        <v>156</v>
      </c>
      <c r="C13" s="61"/>
      <c r="D13" s="66">
        <v>6000000</v>
      </c>
      <c r="E13" s="27">
        <v>6000000</v>
      </c>
      <c r="F13" s="27">
        <v>6000000</v>
      </c>
      <c r="G13" s="192">
        <v>7000000</v>
      </c>
      <c r="H13" s="194">
        <v>7000000</v>
      </c>
      <c r="I13" s="211">
        <v>7000000</v>
      </c>
      <c r="J13" s="211">
        <v>8000000</v>
      </c>
      <c r="K13" s="211">
        <v>8000000</v>
      </c>
      <c r="L13" s="211">
        <v>8000000</v>
      </c>
    </row>
    <row r="14" spans="1:12" ht="13.5">
      <c r="A14" s="65"/>
      <c r="B14" s="61" t="s">
        <v>157</v>
      </c>
      <c r="C14" s="61"/>
      <c r="D14" s="66">
        <v>-6000000</v>
      </c>
      <c r="E14" s="27">
        <v>-6000000</v>
      </c>
      <c r="F14" s="27">
        <v>-6000000</v>
      </c>
      <c r="G14" s="192">
        <v>-7000000</v>
      </c>
      <c r="H14" s="194">
        <v>-7000000</v>
      </c>
      <c r="I14" s="211">
        <v>-7000000</v>
      </c>
      <c r="J14" s="211">
        <v>0</v>
      </c>
      <c r="K14" s="300">
        <v>0</v>
      </c>
      <c r="L14" s="300"/>
    </row>
    <row r="15" spans="1:12" ht="13.5">
      <c r="A15" s="65"/>
      <c r="B15" s="63" t="s">
        <v>158</v>
      </c>
      <c r="C15" s="61"/>
      <c r="D15" s="70">
        <f aca="true" t="shared" si="2" ref="D15:L15">D13+D14</f>
        <v>0</v>
      </c>
      <c r="E15" s="70">
        <f t="shared" si="2"/>
        <v>0</v>
      </c>
      <c r="F15" s="70">
        <f t="shared" si="2"/>
        <v>0</v>
      </c>
      <c r="G15" s="71">
        <f t="shared" si="2"/>
        <v>0</v>
      </c>
      <c r="H15" s="196">
        <f t="shared" si="2"/>
        <v>0</v>
      </c>
      <c r="I15" s="196">
        <f t="shared" si="2"/>
        <v>0</v>
      </c>
      <c r="J15" s="196">
        <f t="shared" si="2"/>
        <v>8000000</v>
      </c>
      <c r="K15" s="196">
        <f t="shared" si="2"/>
        <v>8000000</v>
      </c>
      <c r="L15" s="196">
        <f t="shared" si="2"/>
        <v>8000000</v>
      </c>
    </row>
    <row r="16" spans="1:12" ht="13.5">
      <c r="A16" s="65"/>
      <c r="B16" s="61"/>
      <c r="C16" s="61"/>
      <c r="D16" s="66"/>
      <c r="E16" s="27"/>
      <c r="F16" s="27"/>
      <c r="G16" s="192"/>
      <c r="H16" s="194"/>
      <c r="I16" s="211"/>
      <c r="J16" s="211"/>
      <c r="K16" s="300"/>
      <c r="L16" s="300"/>
    </row>
    <row r="17" spans="1:12" ht="13.5">
      <c r="A17" s="65" t="s">
        <v>159</v>
      </c>
      <c r="B17" s="61" t="s">
        <v>160</v>
      </c>
      <c r="C17" s="61"/>
      <c r="D17" s="66">
        <v>341700</v>
      </c>
      <c r="E17" s="27">
        <v>316200</v>
      </c>
      <c r="F17" s="27">
        <v>298350</v>
      </c>
      <c r="G17" s="192">
        <v>318750</v>
      </c>
      <c r="H17" s="194">
        <v>318750</v>
      </c>
      <c r="I17" s="194">
        <v>318750</v>
      </c>
      <c r="J17" s="211">
        <v>316200</v>
      </c>
      <c r="K17" s="211">
        <v>316200</v>
      </c>
      <c r="L17" s="211">
        <v>313650</v>
      </c>
    </row>
    <row r="18" spans="1:12" ht="13.5">
      <c r="A18" s="65"/>
      <c r="B18" s="61" t="s">
        <v>157</v>
      </c>
      <c r="C18" s="61"/>
      <c r="D18" s="66">
        <v>-341700</v>
      </c>
      <c r="E18" s="27">
        <v>-316200</v>
      </c>
      <c r="F18" s="27">
        <v>-298350</v>
      </c>
      <c r="G18" s="192">
        <v>-318750</v>
      </c>
      <c r="H18" s="194">
        <v>-318750</v>
      </c>
      <c r="I18" s="194">
        <v>-318750</v>
      </c>
      <c r="J18" s="211">
        <v>0</v>
      </c>
      <c r="K18" s="211">
        <v>0</v>
      </c>
      <c r="L18" s="300"/>
    </row>
    <row r="19" spans="1:12" s="203" customFormat="1" ht="13.5">
      <c r="A19" s="198"/>
      <c r="B19" s="199" t="s">
        <v>161</v>
      </c>
      <c r="C19" s="199"/>
      <c r="D19" s="200">
        <f aca="true" t="shared" si="3" ref="D19:K19">SUM(D17:D18)</f>
        <v>0</v>
      </c>
      <c r="E19" s="200">
        <f t="shared" si="3"/>
        <v>0</v>
      </c>
      <c r="F19" s="200">
        <f t="shared" si="3"/>
        <v>0</v>
      </c>
      <c r="G19" s="201">
        <f t="shared" si="3"/>
        <v>0</v>
      </c>
      <c r="H19" s="202">
        <f t="shared" si="3"/>
        <v>0</v>
      </c>
      <c r="I19" s="202">
        <f t="shared" si="3"/>
        <v>0</v>
      </c>
      <c r="J19" s="202">
        <f t="shared" si="3"/>
        <v>316200</v>
      </c>
      <c r="K19" s="202">
        <f t="shared" si="3"/>
        <v>316200</v>
      </c>
      <c r="L19" s="202">
        <f>SUM(L17:L18)</f>
        <v>313650</v>
      </c>
    </row>
    <row r="20" spans="1:12" ht="13.5">
      <c r="A20" s="65"/>
      <c r="B20" s="61"/>
      <c r="C20" s="61"/>
      <c r="D20" s="66"/>
      <c r="E20" s="27"/>
      <c r="F20" s="27"/>
      <c r="G20" s="192"/>
      <c r="H20" s="194"/>
      <c r="I20" s="211"/>
      <c r="J20" s="211"/>
      <c r="K20" s="300"/>
      <c r="L20" s="300"/>
    </row>
    <row r="21" spans="1:12" ht="13.5">
      <c r="A21" s="65" t="s">
        <v>162</v>
      </c>
      <c r="B21" s="61" t="s">
        <v>163</v>
      </c>
      <c r="C21" s="61"/>
      <c r="D21" s="66">
        <v>22851000</v>
      </c>
      <c r="E21" s="27">
        <v>22580690</v>
      </c>
      <c r="F21" s="27">
        <v>19474200</v>
      </c>
      <c r="G21" s="192">
        <v>19388110</v>
      </c>
      <c r="H21" s="194">
        <v>19388110</v>
      </c>
      <c r="I21" s="194">
        <v>19388110</v>
      </c>
      <c r="J21" s="211">
        <v>0</v>
      </c>
      <c r="K21" s="211">
        <v>0</v>
      </c>
      <c r="L21" s="300"/>
    </row>
    <row r="22" spans="1:12" ht="13.5">
      <c r="A22" s="65"/>
      <c r="B22" s="61" t="s">
        <v>157</v>
      </c>
      <c r="C22" s="61"/>
      <c r="D22" s="66">
        <v>0</v>
      </c>
      <c r="E22" s="27">
        <v>0</v>
      </c>
      <c r="F22" s="27">
        <v>0</v>
      </c>
      <c r="G22" s="192">
        <v>0</v>
      </c>
      <c r="H22" s="194">
        <v>-12615197</v>
      </c>
      <c r="I22" s="194">
        <v>-12615197</v>
      </c>
      <c r="J22" s="211">
        <v>0</v>
      </c>
      <c r="K22" s="211">
        <v>0</v>
      </c>
      <c r="L22" s="300"/>
    </row>
    <row r="23" spans="1:12" ht="13.5">
      <c r="A23" s="65"/>
      <c r="B23" s="63" t="s">
        <v>164</v>
      </c>
      <c r="C23" s="63"/>
      <c r="D23" s="70">
        <f aca="true" t="shared" si="4" ref="D23:L23">SUM(D21:D22)</f>
        <v>22851000</v>
      </c>
      <c r="E23" s="70">
        <f t="shared" si="4"/>
        <v>22580690</v>
      </c>
      <c r="F23" s="70">
        <f t="shared" si="4"/>
        <v>19474200</v>
      </c>
      <c r="G23" s="71">
        <f t="shared" si="4"/>
        <v>19388110</v>
      </c>
      <c r="H23" s="196">
        <f t="shared" si="4"/>
        <v>6772913</v>
      </c>
      <c r="I23" s="196">
        <f t="shared" si="4"/>
        <v>6772913</v>
      </c>
      <c r="J23" s="196">
        <f t="shared" si="4"/>
        <v>0</v>
      </c>
      <c r="K23" s="196">
        <f t="shared" si="4"/>
        <v>0</v>
      </c>
      <c r="L23" s="196">
        <f t="shared" si="4"/>
        <v>0</v>
      </c>
    </row>
    <row r="24" spans="1:12" ht="13.5">
      <c r="A24" s="65" t="s">
        <v>165</v>
      </c>
      <c r="B24" s="61" t="s">
        <v>166</v>
      </c>
      <c r="C24" s="61"/>
      <c r="D24" s="66"/>
      <c r="E24" s="27">
        <v>585200</v>
      </c>
      <c r="F24" s="27">
        <v>560300</v>
      </c>
      <c r="G24" s="192">
        <v>128100</v>
      </c>
      <c r="H24" s="194">
        <v>128100</v>
      </c>
      <c r="I24" s="211">
        <v>128100</v>
      </c>
      <c r="J24" s="211">
        <v>0</v>
      </c>
      <c r="K24" s="300">
        <v>0</v>
      </c>
      <c r="L24" s="300"/>
    </row>
    <row r="25" spans="1:12" ht="13.5">
      <c r="A25" s="69" t="s">
        <v>142</v>
      </c>
      <c r="B25" s="63" t="s">
        <v>143</v>
      </c>
      <c r="C25" s="63"/>
      <c r="D25" s="70">
        <f>SUM(D11+D15+D19+D23)</f>
        <v>42674145</v>
      </c>
      <c r="E25" s="70">
        <f aca="true" t="shared" si="5" ref="E25:L25">SUM(E11+E15+E19+E23+E24)</f>
        <v>43438015</v>
      </c>
      <c r="F25" s="70">
        <f t="shared" si="5"/>
        <v>40818439</v>
      </c>
      <c r="G25" s="71">
        <f t="shared" si="5"/>
        <v>42829123</v>
      </c>
      <c r="H25" s="196">
        <f t="shared" si="5"/>
        <v>30213926</v>
      </c>
      <c r="I25" s="196">
        <f t="shared" si="5"/>
        <v>30213926</v>
      </c>
      <c r="J25" s="196">
        <f t="shared" si="5"/>
        <v>33220345</v>
      </c>
      <c r="K25" s="196">
        <f t="shared" si="5"/>
        <v>33400297</v>
      </c>
      <c r="L25" s="196">
        <f t="shared" si="5"/>
        <v>32721980</v>
      </c>
    </row>
    <row r="26" spans="1:12" ht="13.5">
      <c r="A26" s="65"/>
      <c r="B26" s="61" t="s">
        <v>157</v>
      </c>
      <c r="C26" s="73">
        <v>8752110</v>
      </c>
      <c r="D26" s="66">
        <v>9766005</v>
      </c>
      <c r="E26" s="27">
        <v>9999292</v>
      </c>
      <c r="F26" s="27">
        <v>8798401</v>
      </c>
      <c r="G26" s="192">
        <v>8233307</v>
      </c>
      <c r="H26" s="194">
        <v>8233307</v>
      </c>
      <c r="I26" s="194">
        <v>8233307</v>
      </c>
      <c r="J26" s="194">
        <v>0</v>
      </c>
      <c r="K26" s="300"/>
      <c r="L26" s="300"/>
    </row>
    <row r="27" spans="1:12" ht="13.5">
      <c r="A27" s="65"/>
      <c r="B27" s="61"/>
      <c r="C27" s="73"/>
      <c r="D27" s="66"/>
      <c r="E27" s="27"/>
      <c r="F27" s="27"/>
      <c r="G27" s="192"/>
      <c r="H27" s="194"/>
      <c r="I27" s="211"/>
      <c r="J27" s="211"/>
      <c r="K27" s="300"/>
      <c r="L27" s="300"/>
    </row>
    <row r="28" spans="1:12" ht="13.5">
      <c r="A28" s="65"/>
      <c r="B28" s="61"/>
      <c r="C28" s="73"/>
      <c r="D28" s="66"/>
      <c r="E28" s="27"/>
      <c r="F28" s="27"/>
      <c r="G28" s="192"/>
      <c r="H28" s="194"/>
      <c r="I28" s="211"/>
      <c r="J28" s="211"/>
      <c r="K28" s="300"/>
      <c r="L28" s="300"/>
    </row>
    <row r="29" spans="1:12" ht="13.5">
      <c r="A29" s="65"/>
      <c r="B29" s="61"/>
      <c r="C29" s="73"/>
      <c r="D29" s="66"/>
      <c r="E29" s="27"/>
      <c r="F29" s="27"/>
      <c r="G29" s="192"/>
      <c r="H29" s="194"/>
      <c r="I29" s="211"/>
      <c r="J29" s="211"/>
      <c r="K29" s="300"/>
      <c r="L29" s="300"/>
    </row>
    <row r="30" spans="1:12" ht="13.5">
      <c r="A30" s="65" t="s">
        <v>167</v>
      </c>
      <c r="B30" s="61" t="s">
        <v>168</v>
      </c>
      <c r="C30" s="61"/>
      <c r="D30" s="66"/>
      <c r="E30" s="27"/>
      <c r="F30" s="27"/>
      <c r="G30" s="192"/>
      <c r="H30" s="194"/>
      <c r="I30" s="211"/>
      <c r="J30" s="211"/>
      <c r="K30" s="300"/>
      <c r="L30" s="300"/>
    </row>
    <row r="31" spans="1:12" ht="13.5">
      <c r="A31" s="65" t="s">
        <v>169</v>
      </c>
      <c r="B31" s="61" t="s">
        <v>170</v>
      </c>
      <c r="C31" s="74"/>
      <c r="D31" s="66">
        <v>22679600</v>
      </c>
      <c r="E31" s="27">
        <v>23847600</v>
      </c>
      <c r="F31" s="27">
        <v>21325967</v>
      </c>
      <c r="G31" s="192">
        <v>15737400</v>
      </c>
      <c r="H31" s="194">
        <v>23606100</v>
      </c>
      <c r="I31" s="211">
        <v>22868867</v>
      </c>
      <c r="J31" s="211">
        <v>23987600</v>
      </c>
      <c r="K31" s="300">
        <v>23813300</v>
      </c>
      <c r="L31" s="211">
        <v>23531200</v>
      </c>
    </row>
    <row r="32" spans="1:12" ht="13.5">
      <c r="A32" s="65"/>
      <c r="B32" s="61" t="s">
        <v>171</v>
      </c>
      <c r="C32" s="74"/>
      <c r="D32" s="66">
        <v>10346467</v>
      </c>
      <c r="E32" s="27">
        <v>10452300</v>
      </c>
      <c r="F32" s="27">
        <v>10371550</v>
      </c>
      <c r="G32" s="192">
        <v>7868700</v>
      </c>
      <c r="H32" s="194">
        <v>7200000</v>
      </c>
      <c r="I32" s="211">
        <v>11434433</v>
      </c>
      <c r="J32" s="211">
        <v>11993800</v>
      </c>
      <c r="K32" s="300">
        <v>11906650</v>
      </c>
      <c r="L32" s="211">
        <v>11765600</v>
      </c>
    </row>
    <row r="33" spans="1:12" ht="13.5">
      <c r="A33" s="65" t="s">
        <v>172</v>
      </c>
      <c r="B33" s="75" t="s">
        <v>173</v>
      </c>
      <c r="C33" s="61"/>
      <c r="D33" s="66">
        <v>3050133</v>
      </c>
      <c r="E33" s="27">
        <v>2995667</v>
      </c>
      <c r="F33" s="27">
        <v>3506400</v>
      </c>
      <c r="G33" s="192">
        <v>3571333</v>
      </c>
      <c r="H33" s="194">
        <v>4371500</v>
      </c>
      <c r="I33" s="211">
        <v>3486920</v>
      </c>
      <c r="J33" s="211">
        <v>3136280</v>
      </c>
      <c r="K33" s="300">
        <v>2922000</v>
      </c>
      <c r="L33" s="211">
        <v>3153333</v>
      </c>
    </row>
    <row r="34" spans="1:12" ht="13.5">
      <c r="A34" s="65"/>
      <c r="B34" s="75" t="s">
        <v>174</v>
      </c>
      <c r="C34" s="61"/>
      <c r="D34" s="66">
        <v>1388900</v>
      </c>
      <c r="E34" s="27">
        <v>1388900</v>
      </c>
      <c r="F34" s="27">
        <v>1655800</v>
      </c>
      <c r="G34" s="192">
        <v>1785666</v>
      </c>
      <c r="H34" s="194">
        <v>5357000</v>
      </c>
      <c r="I34" s="211">
        <v>1743460</v>
      </c>
      <c r="J34" s="211">
        <v>1568140</v>
      </c>
      <c r="K34" s="300">
        <v>1461000</v>
      </c>
      <c r="L34" s="211">
        <v>1576667</v>
      </c>
    </row>
    <row r="35" spans="1:12" ht="13.5">
      <c r="A35" s="63" t="s">
        <v>167</v>
      </c>
      <c r="B35" s="63" t="s">
        <v>175</v>
      </c>
      <c r="C35" s="63"/>
      <c r="D35" s="70">
        <f aca="true" t="shared" si="6" ref="D35:L35">SUM(D31:D34)</f>
        <v>37465100</v>
      </c>
      <c r="E35" s="70">
        <f t="shared" si="6"/>
        <v>38684467</v>
      </c>
      <c r="F35" s="70">
        <f t="shared" si="6"/>
        <v>36859717</v>
      </c>
      <c r="G35" s="71">
        <f t="shared" si="6"/>
        <v>28963099</v>
      </c>
      <c r="H35" s="196">
        <f t="shared" si="6"/>
        <v>40534600</v>
      </c>
      <c r="I35" s="196">
        <f t="shared" si="6"/>
        <v>39533680</v>
      </c>
      <c r="J35" s="196">
        <f t="shared" si="6"/>
        <v>40685820</v>
      </c>
      <c r="K35" s="196">
        <f t="shared" si="6"/>
        <v>40102950</v>
      </c>
      <c r="L35" s="196">
        <f t="shared" si="6"/>
        <v>40026800</v>
      </c>
    </row>
    <row r="36" spans="1:12" ht="13.5">
      <c r="A36" s="61"/>
      <c r="B36" s="61"/>
      <c r="C36" s="61"/>
      <c r="D36" s="66"/>
      <c r="E36" s="27"/>
      <c r="F36" s="27"/>
      <c r="G36" s="192"/>
      <c r="H36" s="194"/>
      <c r="I36" s="211"/>
      <c r="J36" s="211"/>
      <c r="K36" s="300"/>
      <c r="L36" s="300"/>
    </row>
    <row r="37" spans="1:12" ht="13.5">
      <c r="A37" s="61" t="s">
        <v>176</v>
      </c>
      <c r="B37" s="76" t="s">
        <v>177</v>
      </c>
      <c r="C37" s="61"/>
      <c r="D37" s="66"/>
      <c r="E37" s="27"/>
      <c r="F37" s="27"/>
      <c r="G37" s="192"/>
      <c r="H37" s="194"/>
      <c r="I37" s="211"/>
      <c r="J37" s="211"/>
      <c r="K37" s="300"/>
      <c r="L37" s="300"/>
    </row>
    <row r="38" spans="1:12" ht="13.5">
      <c r="A38" s="61"/>
      <c r="B38" s="63"/>
      <c r="C38" s="63"/>
      <c r="D38" s="70"/>
      <c r="E38" s="27"/>
      <c r="F38" s="27"/>
      <c r="G38" s="192"/>
      <c r="H38" s="194"/>
      <c r="I38" s="211"/>
      <c r="J38" s="211"/>
      <c r="K38" s="300"/>
      <c r="L38" s="300"/>
    </row>
    <row r="39" spans="1:12" s="203" customFormat="1" ht="15">
      <c r="A39" s="199" t="s">
        <v>172</v>
      </c>
      <c r="B39" s="199" t="s">
        <v>178</v>
      </c>
      <c r="C39" s="199"/>
      <c r="D39" s="212">
        <v>5087000</v>
      </c>
      <c r="E39" s="206">
        <v>4904000</v>
      </c>
      <c r="F39" s="206">
        <v>4733000</v>
      </c>
      <c r="G39" s="213">
        <v>4741000</v>
      </c>
      <c r="H39" s="214">
        <v>4741000</v>
      </c>
      <c r="I39" s="214">
        <v>4741000</v>
      </c>
      <c r="J39" s="215">
        <v>3547000</v>
      </c>
      <c r="K39" s="215">
        <v>3547000</v>
      </c>
      <c r="L39" s="215">
        <v>0</v>
      </c>
    </row>
    <row r="40" spans="1:12" ht="13.5">
      <c r="A40" s="61" t="s">
        <v>179</v>
      </c>
      <c r="B40" s="63" t="s">
        <v>180</v>
      </c>
      <c r="C40" s="61"/>
      <c r="D40" s="66"/>
      <c r="E40" s="27"/>
      <c r="F40" s="27"/>
      <c r="G40" s="192"/>
      <c r="H40" s="194"/>
      <c r="I40" s="211"/>
      <c r="J40" s="211"/>
      <c r="K40" s="300"/>
      <c r="L40" s="300"/>
    </row>
    <row r="41" spans="1:12" ht="13.5">
      <c r="A41" s="61" t="s">
        <v>181</v>
      </c>
      <c r="B41" s="61" t="s">
        <v>182</v>
      </c>
      <c r="C41" s="61">
        <v>55360</v>
      </c>
      <c r="D41" s="66">
        <v>664320</v>
      </c>
      <c r="E41" s="27">
        <v>664320</v>
      </c>
      <c r="F41" s="27">
        <v>608960</v>
      </c>
      <c r="G41" s="192">
        <v>849680</v>
      </c>
      <c r="H41" s="194">
        <v>1176480</v>
      </c>
      <c r="I41" s="194">
        <v>1176480</v>
      </c>
      <c r="J41" s="211">
        <v>1459920</v>
      </c>
      <c r="K41" s="300">
        <v>1486540</v>
      </c>
      <c r="L41" s="211">
        <v>3457000</v>
      </c>
    </row>
    <row r="42" spans="1:12" ht="13.5">
      <c r="A42" s="61" t="s">
        <v>183</v>
      </c>
      <c r="B42" s="61" t="s">
        <v>184</v>
      </c>
      <c r="C42" s="61">
        <v>2500000</v>
      </c>
      <c r="D42" s="66">
        <v>2500000</v>
      </c>
      <c r="E42" s="27">
        <v>3100000</v>
      </c>
      <c r="F42" s="27">
        <v>3100000</v>
      </c>
      <c r="G42" s="192">
        <v>4250000</v>
      </c>
      <c r="H42" s="194">
        <v>4250000</v>
      </c>
      <c r="I42" s="194">
        <v>4250000</v>
      </c>
      <c r="J42" s="211">
        <v>4479000</v>
      </c>
      <c r="K42" s="300">
        <v>4572000</v>
      </c>
      <c r="L42" s="211">
        <v>1559630</v>
      </c>
    </row>
    <row r="43" spans="1:12" ht="13.5">
      <c r="A43" s="61" t="s">
        <v>185</v>
      </c>
      <c r="B43" s="61" t="s">
        <v>186</v>
      </c>
      <c r="C43" s="61"/>
      <c r="D43" s="66"/>
      <c r="E43" s="27"/>
      <c r="F43" s="27"/>
      <c r="G43" s="192"/>
      <c r="H43" s="194"/>
      <c r="I43" s="211"/>
      <c r="J43" s="211"/>
      <c r="K43" s="300"/>
      <c r="L43" s="211">
        <v>4590600</v>
      </c>
    </row>
    <row r="44" spans="1:12" ht="13.5">
      <c r="A44" s="61"/>
      <c r="B44" s="63" t="s">
        <v>23</v>
      </c>
      <c r="C44" s="63"/>
      <c r="D44" s="70">
        <f aca="true" t="shared" si="7" ref="D44:L44">SUM(D41:D43)</f>
        <v>3164320</v>
      </c>
      <c r="E44" s="70">
        <f t="shared" si="7"/>
        <v>3764320</v>
      </c>
      <c r="F44" s="70">
        <f t="shared" si="7"/>
        <v>3708960</v>
      </c>
      <c r="G44" s="71">
        <f t="shared" si="7"/>
        <v>5099680</v>
      </c>
      <c r="H44" s="196">
        <f t="shared" si="7"/>
        <v>5426480</v>
      </c>
      <c r="I44" s="196">
        <f t="shared" si="7"/>
        <v>5426480</v>
      </c>
      <c r="J44" s="196">
        <f t="shared" si="7"/>
        <v>5938920</v>
      </c>
      <c r="K44" s="196">
        <f t="shared" si="7"/>
        <v>6058540</v>
      </c>
      <c r="L44" s="196">
        <f t="shared" si="7"/>
        <v>9607230</v>
      </c>
    </row>
    <row r="45" spans="1:12" ht="13.5">
      <c r="A45" s="61"/>
      <c r="B45" s="63" t="s">
        <v>187</v>
      </c>
      <c r="C45" s="63"/>
      <c r="D45" s="66"/>
      <c r="E45" s="27"/>
      <c r="F45" s="27"/>
      <c r="G45" s="192"/>
      <c r="H45" s="194"/>
      <c r="I45" s="211"/>
      <c r="J45" s="211"/>
      <c r="K45" s="300"/>
      <c r="L45" s="300"/>
    </row>
    <row r="46" spans="1:12" ht="13.5">
      <c r="A46" s="61"/>
      <c r="B46" s="63"/>
      <c r="C46" s="63"/>
      <c r="D46" s="66"/>
      <c r="E46" s="27"/>
      <c r="F46" s="27"/>
      <c r="G46" s="192"/>
      <c r="H46" s="194"/>
      <c r="I46" s="211"/>
      <c r="J46" s="211"/>
      <c r="K46" s="300"/>
      <c r="L46" s="300"/>
    </row>
    <row r="47" spans="1:12" ht="13.5">
      <c r="A47" s="61" t="s">
        <v>188</v>
      </c>
      <c r="B47" s="63" t="s">
        <v>189</v>
      </c>
      <c r="C47" s="63"/>
      <c r="D47" s="66"/>
      <c r="E47" s="27"/>
      <c r="F47" s="27"/>
      <c r="G47" s="192"/>
      <c r="H47" s="194"/>
      <c r="I47" s="211"/>
      <c r="J47" s="211"/>
      <c r="K47" s="300"/>
      <c r="L47" s="300"/>
    </row>
    <row r="48" spans="1:12" ht="13.5">
      <c r="A48" s="61"/>
      <c r="B48" s="63" t="s">
        <v>190</v>
      </c>
      <c r="C48" s="63"/>
      <c r="D48" s="66">
        <v>8731200</v>
      </c>
      <c r="E48" s="27">
        <v>10507000</v>
      </c>
      <c r="F48" s="27">
        <v>9823000</v>
      </c>
      <c r="G48" s="192">
        <v>11594000</v>
      </c>
      <c r="H48" s="194">
        <v>10164000</v>
      </c>
      <c r="I48" s="211">
        <v>9856000</v>
      </c>
      <c r="J48" s="211">
        <v>10620720</v>
      </c>
      <c r="K48" s="300">
        <v>10862100</v>
      </c>
      <c r="L48" s="211">
        <v>11404140</v>
      </c>
    </row>
    <row r="49" spans="1:12" ht="13.5">
      <c r="A49" s="61"/>
      <c r="B49" s="63" t="s">
        <v>191</v>
      </c>
      <c r="C49" s="63"/>
      <c r="D49" s="66">
        <v>6311306</v>
      </c>
      <c r="E49" s="27">
        <v>10044665</v>
      </c>
      <c r="F49" s="27">
        <v>17099890</v>
      </c>
      <c r="G49" s="192">
        <v>6394074</v>
      </c>
      <c r="H49" s="194">
        <v>6394074</v>
      </c>
      <c r="I49" s="211">
        <v>13655957</v>
      </c>
      <c r="J49" s="211">
        <v>12205692</v>
      </c>
      <c r="K49" s="300">
        <v>13150769</v>
      </c>
      <c r="L49" s="211">
        <v>14000039</v>
      </c>
    </row>
    <row r="50" spans="1:12" ht="13.5">
      <c r="A50" s="61"/>
      <c r="B50" s="63" t="s">
        <v>192</v>
      </c>
      <c r="C50" s="63"/>
      <c r="D50" s="66">
        <v>136584</v>
      </c>
      <c r="E50" s="27">
        <v>0</v>
      </c>
      <c r="F50" s="27">
        <v>0</v>
      </c>
      <c r="G50" s="192">
        <v>0</v>
      </c>
      <c r="H50" s="194">
        <v>0</v>
      </c>
      <c r="I50" s="211">
        <v>0</v>
      </c>
      <c r="J50" s="211"/>
      <c r="K50" s="300"/>
      <c r="L50" s="300"/>
    </row>
    <row r="51" spans="1:12" ht="13.5">
      <c r="A51" s="61"/>
      <c r="B51" s="63" t="s">
        <v>193</v>
      </c>
      <c r="C51" s="63"/>
      <c r="D51" s="72">
        <f aca="true" t="shared" si="8" ref="D51:L51">SUM(D48:D50)</f>
        <v>15179090</v>
      </c>
      <c r="E51" s="72">
        <f t="shared" si="8"/>
        <v>20551665</v>
      </c>
      <c r="F51" s="72">
        <f t="shared" si="8"/>
        <v>26922890</v>
      </c>
      <c r="G51" s="77">
        <f t="shared" si="8"/>
        <v>17988074</v>
      </c>
      <c r="H51" s="197">
        <f t="shared" si="8"/>
        <v>16558074</v>
      </c>
      <c r="I51" s="197">
        <f t="shared" si="8"/>
        <v>23511957</v>
      </c>
      <c r="J51" s="197">
        <f t="shared" si="8"/>
        <v>22826412</v>
      </c>
      <c r="K51" s="197">
        <f t="shared" si="8"/>
        <v>24012869</v>
      </c>
      <c r="L51" s="197">
        <f t="shared" si="8"/>
        <v>25404179</v>
      </c>
    </row>
    <row r="52" spans="1:12" ht="13.5">
      <c r="A52" s="61"/>
      <c r="B52" s="63"/>
      <c r="C52" s="63"/>
      <c r="D52" s="72"/>
      <c r="E52" s="27"/>
      <c r="F52" s="27"/>
      <c r="G52" s="192"/>
      <c r="H52" s="194"/>
      <c r="I52" s="211"/>
      <c r="J52" s="211"/>
      <c r="K52" s="300"/>
      <c r="L52" s="300"/>
    </row>
    <row r="53" spans="1:12" ht="13.5">
      <c r="A53" s="61" t="s">
        <v>176</v>
      </c>
      <c r="B53" s="76" t="s">
        <v>177</v>
      </c>
      <c r="C53" s="63"/>
      <c r="D53" s="72">
        <f aca="true" t="shared" si="9" ref="D53:K53">SUM(D51+D44+D39)</f>
        <v>23430410</v>
      </c>
      <c r="E53" s="72">
        <f t="shared" si="9"/>
        <v>29219985</v>
      </c>
      <c r="F53" s="72">
        <f t="shared" si="9"/>
        <v>35364850</v>
      </c>
      <c r="G53" s="77">
        <f t="shared" si="9"/>
        <v>27828754</v>
      </c>
      <c r="H53" s="197">
        <f t="shared" si="9"/>
        <v>26725554</v>
      </c>
      <c r="I53" s="197">
        <f t="shared" si="9"/>
        <v>33679437</v>
      </c>
      <c r="J53" s="197">
        <f t="shared" si="9"/>
        <v>32312332</v>
      </c>
      <c r="K53" s="197">
        <f t="shared" si="9"/>
        <v>33618409</v>
      </c>
      <c r="L53" s="197">
        <f>SUM(L51+L44+L39)</f>
        <v>35011409</v>
      </c>
    </row>
    <row r="54" spans="1:12" ht="13.5">
      <c r="A54" s="61"/>
      <c r="B54" s="63"/>
      <c r="C54" s="63"/>
      <c r="D54" s="66"/>
      <c r="E54" s="27"/>
      <c r="F54" s="27"/>
      <c r="G54" s="192"/>
      <c r="H54" s="194"/>
      <c r="I54" s="211"/>
      <c r="J54" s="211"/>
      <c r="K54" s="300"/>
      <c r="L54" s="300"/>
    </row>
    <row r="55" spans="1:12" ht="13.5">
      <c r="A55" s="63"/>
      <c r="B55" s="63" t="s">
        <v>194</v>
      </c>
      <c r="C55" s="63"/>
      <c r="D55" s="70">
        <f aca="true" t="shared" si="10" ref="D55:K55">D53+D35+D25</f>
        <v>103569655</v>
      </c>
      <c r="E55" s="70">
        <f t="shared" si="10"/>
        <v>111342467</v>
      </c>
      <c r="F55" s="70">
        <f t="shared" si="10"/>
        <v>113043006</v>
      </c>
      <c r="G55" s="71">
        <f t="shared" si="10"/>
        <v>99620976</v>
      </c>
      <c r="H55" s="196">
        <f t="shared" si="10"/>
        <v>97474080</v>
      </c>
      <c r="I55" s="196">
        <f t="shared" si="10"/>
        <v>103427043</v>
      </c>
      <c r="J55" s="196">
        <f t="shared" si="10"/>
        <v>106218497</v>
      </c>
      <c r="K55" s="196">
        <f t="shared" si="10"/>
        <v>107121656</v>
      </c>
      <c r="L55" s="196">
        <f>L53+L35+L25</f>
        <v>107760189</v>
      </c>
    </row>
    <row r="56" spans="1:12" ht="13.5">
      <c r="A56" s="61"/>
      <c r="B56" s="61"/>
      <c r="C56" s="61"/>
      <c r="D56" s="66"/>
      <c r="E56" s="27"/>
      <c r="F56" s="27"/>
      <c r="G56" s="192"/>
      <c r="H56" s="194"/>
      <c r="I56" s="211"/>
      <c r="J56" s="211"/>
      <c r="K56" s="300"/>
      <c r="L56" s="300"/>
    </row>
    <row r="57" spans="1:12" s="228" customFormat="1" ht="15">
      <c r="A57" s="223"/>
      <c r="B57" s="224" t="s">
        <v>195</v>
      </c>
      <c r="C57" s="224"/>
      <c r="D57" s="225">
        <v>1594860</v>
      </c>
      <c r="E57" s="226">
        <v>1800000</v>
      </c>
      <c r="F57" s="226">
        <v>1800000</v>
      </c>
      <c r="G57" s="227">
        <v>1856484</v>
      </c>
      <c r="H57" s="215">
        <v>1856484</v>
      </c>
      <c r="I57" s="215">
        <v>1856484</v>
      </c>
      <c r="J57" s="215">
        <v>3205090</v>
      </c>
      <c r="K57" s="215">
        <v>3258262</v>
      </c>
      <c r="L57" s="211">
        <v>3248684</v>
      </c>
    </row>
    <row r="58" spans="1:12" ht="13.5">
      <c r="A58" s="67"/>
      <c r="B58" s="220"/>
      <c r="C58" s="220"/>
      <c r="D58" s="220"/>
      <c r="E58" s="216"/>
      <c r="F58" s="27"/>
      <c r="G58" s="192"/>
      <c r="H58" s="194"/>
      <c r="I58" s="211"/>
      <c r="J58" s="211"/>
      <c r="K58" s="300"/>
      <c r="L58" s="300"/>
    </row>
    <row r="59" spans="1:12" s="222" customFormat="1" ht="13.5">
      <c r="A59" s="229"/>
      <c r="B59" s="231"/>
      <c r="C59" s="202"/>
      <c r="D59" s="202"/>
      <c r="E59" s="230"/>
      <c r="F59" s="221"/>
      <c r="G59" s="213"/>
      <c r="H59" s="214"/>
      <c r="I59" s="214"/>
      <c r="J59" s="214"/>
      <c r="K59" s="301"/>
      <c r="L59" s="301"/>
    </row>
    <row r="60" spans="1:12" ht="13.5">
      <c r="A60" s="67"/>
      <c r="B60" s="220" t="s">
        <v>299</v>
      </c>
      <c r="C60" s="220"/>
      <c r="D60" s="220"/>
      <c r="E60" s="216"/>
      <c r="F60" s="27"/>
      <c r="G60" s="192"/>
      <c r="H60" s="194"/>
      <c r="I60" s="211"/>
      <c r="J60" s="211"/>
      <c r="K60" s="300"/>
      <c r="L60" s="318">
        <v>2961554</v>
      </c>
    </row>
    <row r="61" spans="1:12" ht="13.5">
      <c r="A61" s="67"/>
      <c r="B61" s="220"/>
      <c r="C61" s="220"/>
      <c r="D61" s="220"/>
      <c r="E61" s="216"/>
      <c r="F61" s="27"/>
      <c r="G61" s="192"/>
      <c r="H61" s="194"/>
      <c r="I61" s="211"/>
      <c r="J61" s="211"/>
      <c r="K61" s="300"/>
      <c r="L61" s="300"/>
    </row>
    <row r="62" spans="1:12" ht="13.5">
      <c r="A62" s="78"/>
      <c r="B62" s="217" t="s">
        <v>196</v>
      </c>
      <c r="C62" s="218"/>
      <c r="D62" s="219">
        <f aca="true" t="shared" si="11" ref="D62:I62">D55+D57</f>
        <v>105164515</v>
      </c>
      <c r="E62" s="70">
        <f t="shared" si="11"/>
        <v>113142467</v>
      </c>
      <c r="F62" s="70">
        <f t="shared" si="11"/>
        <v>114843006</v>
      </c>
      <c r="G62" s="71">
        <f t="shared" si="11"/>
        <v>101477460</v>
      </c>
      <c r="H62" s="196">
        <f t="shared" si="11"/>
        <v>99330564</v>
      </c>
      <c r="I62" s="196">
        <f t="shared" si="11"/>
        <v>105283527</v>
      </c>
      <c r="J62" s="196">
        <f>J55+J57+J59</f>
        <v>109423587</v>
      </c>
      <c r="K62" s="196">
        <f>K55+K57+K59</f>
        <v>110379918</v>
      </c>
      <c r="L62" s="196">
        <f>L55+L57+L59</f>
        <v>111008873</v>
      </c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9" scale="57" r:id="rId1"/>
  <headerFooter alignWithMargins="0">
    <oddHeader>&amp;C&amp;P/&amp;N&amp;R&amp;A</oddHeader>
    <oddFooter>&amp;L&amp;D&amp;R&amp;F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0"/>
  <sheetViews>
    <sheetView view="pageBreakPreview" zoomScaleSheetLayoutView="100" zoomScalePageLayoutView="0" workbookViewId="0" topLeftCell="A1">
      <selection activeCell="D2" sqref="D2"/>
    </sheetView>
  </sheetViews>
  <sheetFormatPr defaultColWidth="8.83203125" defaultRowHeight="18"/>
  <cols>
    <col min="1" max="1" width="8.83203125" style="235" customWidth="1"/>
    <col min="2" max="2" width="43" style="235" customWidth="1"/>
    <col min="3" max="5" width="11.16015625" style="262" customWidth="1"/>
    <col min="6" max="6" width="28.91015625" style="234" customWidth="1"/>
    <col min="7" max="16384" width="8.83203125" style="235" customWidth="1"/>
  </cols>
  <sheetData>
    <row r="1" spans="1:5" ht="12.75">
      <c r="A1" s="232"/>
      <c r="B1" s="232"/>
      <c r="C1" s="233"/>
      <c r="D1" s="233"/>
      <c r="E1" s="233" t="s">
        <v>197</v>
      </c>
    </row>
    <row r="2" spans="1:5" ht="12.75">
      <c r="A2" s="236">
        <v>841112</v>
      </c>
      <c r="B2" s="237" t="s">
        <v>321</v>
      </c>
      <c r="C2" s="238"/>
      <c r="D2" s="238"/>
      <c r="E2" s="238"/>
    </row>
    <row r="3" spans="1:5" ht="26.25">
      <c r="A3" s="236" t="s">
        <v>199</v>
      </c>
      <c r="B3" s="239" t="s">
        <v>1</v>
      </c>
      <c r="C3" s="240" t="s">
        <v>262</v>
      </c>
      <c r="D3" s="240" t="s">
        <v>292</v>
      </c>
      <c r="E3" s="240" t="s">
        <v>322</v>
      </c>
    </row>
    <row r="4" spans="1:5" ht="15.75" customHeight="1">
      <c r="A4" s="241" t="s">
        <v>49</v>
      </c>
      <c r="B4" s="242" t="s">
        <v>50</v>
      </c>
      <c r="C4" s="243"/>
      <c r="D4" s="243"/>
      <c r="E4" s="243"/>
    </row>
    <row r="5" spans="1:5" ht="23.25" customHeight="1">
      <c r="A5" s="241" t="s">
        <v>51</v>
      </c>
      <c r="B5" s="242" t="s">
        <v>52</v>
      </c>
      <c r="C5" s="243"/>
      <c r="D5" s="243"/>
      <c r="E5" s="243"/>
    </row>
    <row r="6" spans="1:5" ht="24.75" customHeight="1">
      <c r="A6" s="241" t="s">
        <v>53</v>
      </c>
      <c r="B6" s="242" t="s">
        <v>54</v>
      </c>
      <c r="C6" s="243"/>
      <c r="D6" s="243"/>
      <c r="E6" s="243"/>
    </row>
    <row r="7" spans="1:5" ht="15" customHeight="1">
      <c r="A7" s="241" t="s">
        <v>55</v>
      </c>
      <c r="B7" s="242" t="s">
        <v>56</v>
      </c>
      <c r="C7" s="243"/>
      <c r="D7" s="243"/>
      <c r="E7" s="243"/>
    </row>
    <row r="8" spans="1:5" ht="24.75" customHeight="1">
      <c r="A8" s="241" t="s">
        <v>57</v>
      </c>
      <c r="B8" s="242" t="s">
        <v>58</v>
      </c>
      <c r="C8" s="243"/>
      <c r="D8" s="243"/>
      <c r="E8" s="243"/>
    </row>
    <row r="9" spans="1:5" ht="13.5" customHeight="1">
      <c r="A9" s="241" t="s">
        <v>59</v>
      </c>
      <c r="B9" s="242" t="s">
        <v>60</v>
      </c>
      <c r="C9" s="243">
        <v>0</v>
      </c>
      <c r="D9" s="243">
        <v>0</v>
      </c>
      <c r="E9" s="243">
        <v>0</v>
      </c>
    </row>
    <row r="10" spans="1:5" ht="13.5" customHeight="1">
      <c r="A10" s="244" t="s">
        <v>61</v>
      </c>
      <c r="B10" s="245" t="s">
        <v>62</v>
      </c>
      <c r="C10" s="246">
        <f>SUM(C4:C9)</f>
        <v>0</v>
      </c>
      <c r="D10" s="246">
        <f>SUM(D4:D9)</f>
        <v>0</v>
      </c>
      <c r="E10" s="246">
        <f>SUM(E4:E9)</f>
        <v>0</v>
      </c>
    </row>
    <row r="11" spans="1:5" ht="13.5" customHeight="1">
      <c r="A11" s="241" t="s">
        <v>63</v>
      </c>
      <c r="B11" s="242" t="s">
        <v>64</v>
      </c>
      <c r="C11" s="243"/>
      <c r="D11" s="243"/>
      <c r="E11" s="243"/>
    </row>
    <row r="12" spans="1:5" ht="13.5" customHeight="1">
      <c r="A12" s="241" t="s">
        <v>65</v>
      </c>
      <c r="B12" s="242" t="s">
        <v>66</v>
      </c>
      <c r="C12" s="243"/>
      <c r="D12" s="243"/>
      <c r="E12" s="243"/>
    </row>
    <row r="13" spans="1:5" ht="13.5" customHeight="1">
      <c r="A13" s="241" t="s">
        <v>67</v>
      </c>
      <c r="B13" s="242" t="s">
        <v>68</v>
      </c>
      <c r="C13" s="243"/>
      <c r="D13" s="243"/>
      <c r="E13" s="243"/>
    </row>
    <row r="14" spans="1:6" ht="13.5" customHeight="1">
      <c r="A14" s="241" t="s">
        <v>69</v>
      </c>
      <c r="B14" s="242" t="s">
        <v>70</v>
      </c>
      <c r="C14" s="243">
        <v>0</v>
      </c>
      <c r="D14" s="243">
        <v>8319880</v>
      </c>
      <c r="E14" s="243">
        <v>0</v>
      </c>
      <c r="F14" s="234" t="s">
        <v>300</v>
      </c>
    </row>
    <row r="15" spans="1:5" ht="13.5" customHeight="1">
      <c r="A15" s="241" t="s">
        <v>71</v>
      </c>
      <c r="B15" s="242" t="s">
        <v>72</v>
      </c>
      <c r="C15" s="243"/>
      <c r="D15" s="243"/>
      <c r="E15" s="243"/>
    </row>
    <row r="16" spans="1:5" ht="13.5" customHeight="1">
      <c r="A16" s="241" t="s">
        <v>71</v>
      </c>
      <c r="B16" s="242" t="s">
        <v>73</v>
      </c>
      <c r="C16" s="243"/>
      <c r="D16" s="243"/>
      <c r="E16" s="243"/>
    </row>
    <row r="17" spans="1:5" ht="13.5" customHeight="1">
      <c r="A17" s="244"/>
      <c r="B17" s="245" t="s">
        <v>74</v>
      </c>
      <c r="C17" s="246">
        <f>SUM(C11:C16)</f>
        <v>0</v>
      </c>
      <c r="D17" s="246">
        <f>SUM(D11:D16)</f>
        <v>8319880</v>
      </c>
      <c r="E17" s="246">
        <f>SUM(E11:E16)</f>
        <v>0</v>
      </c>
    </row>
    <row r="18" spans="1:5" ht="13.5" customHeight="1">
      <c r="A18" s="241" t="s">
        <v>49</v>
      </c>
      <c r="B18" s="242" t="s">
        <v>50</v>
      </c>
      <c r="C18" s="243"/>
      <c r="D18" s="243"/>
      <c r="E18" s="243"/>
    </row>
    <row r="19" spans="1:5" ht="25.5" customHeight="1">
      <c r="A19" s="241" t="s">
        <v>51</v>
      </c>
      <c r="B19" s="242" t="s">
        <v>52</v>
      </c>
      <c r="C19" s="243"/>
      <c r="D19" s="243"/>
      <c r="E19" s="243"/>
    </row>
    <row r="20" spans="1:5" ht="25.5" customHeight="1">
      <c r="A20" s="241" t="s">
        <v>53</v>
      </c>
      <c r="B20" s="242" t="s">
        <v>54</v>
      </c>
      <c r="C20" s="243"/>
      <c r="D20" s="243"/>
      <c r="E20" s="243"/>
    </row>
    <row r="21" spans="1:5" ht="12.75">
      <c r="A21" s="241" t="s">
        <v>55</v>
      </c>
      <c r="B21" s="242" t="s">
        <v>56</v>
      </c>
      <c r="C21" s="243"/>
      <c r="D21" s="243"/>
      <c r="E21" s="243"/>
    </row>
    <row r="22" spans="1:5" ht="28.5" customHeight="1">
      <c r="A22" s="241" t="s">
        <v>57</v>
      </c>
      <c r="B22" s="242" t="s">
        <v>58</v>
      </c>
      <c r="C22" s="243"/>
      <c r="D22" s="243"/>
      <c r="E22" s="243"/>
    </row>
    <row r="23" spans="1:5" ht="13.5" customHeight="1">
      <c r="A23" s="241" t="s">
        <v>59</v>
      </c>
      <c r="B23" s="242" t="s">
        <v>60</v>
      </c>
      <c r="C23" s="243"/>
      <c r="D23" s="243"/>
      <c r="E23" s="243"/>
    </row>
    <row r="24" spans="1:5" ht="13.5" customHeight="1">
      <c r="A24" s="244" t="s">
        <v>61</v>
      </c>
      <c r="B24" s="245" t="s">
        <v>62</v>
      </c>
      <c r="C24" s="243"/>
      <c r="D24" s="243"/>
      <c r="E24" s="243"/>
    </row>
    <row r="25" spans="1:5" ht="13.5" customHeight="1">
      <c r="A25" s="241" t="s">
        <v>63</v>
      </c>
      <c r="B25" s="242" t="s">
        <v>64</v>
      </c>
      <c r="C25" s="243"/>
      <c r="D25" s="243"/>
      <c r="E25" s="243"/>
    </row>
    <row r="26" spans="1:5" ht="13.5" customHeight="1">
      <c r="A26" s="241" t="s">
        <v>65</v>
      </c>
      <c r="B26" s="242" t="s">
        <v>66</v>
      </c>
      <c r="C26" s="246"/>
      <c r="D26" s="246"/>
      <c r="E26" s="246"/>
    </row>
    <row r="27" spans="1:5" ht="13.5" customHeight="1">
      <c r="A27" s="241" t="s">
        <v>67</v>
      </c>
      <c r="B27" s="242" t="s">
        <v>68</v>
      </c>
      <c r="C27" s="246"/>
      <c r="D27" s="246"/>
      <c r="E27" s="246"/>
    </row>
    <row r="28" spans="1:5" ht="13.5" customHeight="1">
      <c r="A28" s="241" t="s">
        <v>69</v>
      </c>
      <c r="B28" s="242" t="s">
        <v>70</v>
      </c>
      <c r="C28" s="243"/>
      <c r="D28" s="243"/>
      <c r="E28" s="243"/>
    </row>
    <row r="29" spans="1:5" ht="13.5" customHeight="1">
      <c r="A29" s="241" t="s">
        <v>71</v>
      </c>
      <c r="B29" s="242" t="s">
        <v>72</v>
      </c>
      <c r="C29" s="246"/>
      <c r="D29" s="246"/>
      <c r="E29" s="246"/>
    </row>
    <row r="30" spans="1:5" ht="13.5" customHeight="1">
      <c r="A30" s="241" t="s">
        <v>71</v>
      </c>
      <c r="B30" s="242" t="s">
        <v>73</v>
      </c>
      <c r="C30" s="243"/>
      <c r="D30" s="243"/>
      <c r="E30" s="243"/>
    </row>
    <row r="31" spans="1:5" ht="18.75" customHeight="1">
      <c r="A31" s="244"/>
      <c r="B31" s="245" t="s">
        <v>74</v>
      </c>
      <c r="C31" s="252">
        <f>C10+C17+C24</f>
        <v>0</v>
      </c>
      <c r="D31" s="252">
        <f>D10+D17+D24</f>
        <v>8319880</v>
      </c>
      <c r="E31" s="252">
        <f>E10+E17+E24</f>
        <v>0</v>
      </c>
    </row>
    <row r="32" spans="1:5" ht="12.75" customHeight="1">
      <c r="A32" s="241" t="s">
        <v>75</v>
      </c>
      <c r="B32" s="242" t="s">
        <v>76</v>
      </c>
      <c r="C32" s="247"/>
      <c r="D32" s="247"/>
      <c r="E32" s="247"/>
    </row>
    <row r="33" spans="1:5" ht="12.75" customHeight="1">
      <c r="A33" s="241" t="s">
        <v>77</v>
      </c>
      <c r="B33" s="242" t="s">
        <v>78</v>
      </c>
      <c r="C33" s="247"/>
      <c r="D33" s="247"/>
      <c r="E33" s="247"/>
    </row>
    <row r="34" spans="1:5" ht="12.75" customHeight="1">
      <c r="A34" s="241" t="s">
        <v>79</v>
      </c>
      <c r="B34" s="242" t="s">
        <v>80</v>
      </c>
      <c r="C34" s="247"/>
      <c r="D34" s="247"/>
      <c r="E34" s="247"/>
    </row>
    <row r="35" spans="1:5" ht="12.75" customHeight="1">
      <c r="A35" s="241" t="s">
        <v>82</v>
      </c>
      <c r="B35" s="242" t="s">
        <v>83</v>
      </c>
      <c r="C35" s="247"/>
      <c r="D35" s="247"/>
      <c r="E35" s="247"/>
    </row>
    <row r="36" spans="1:5" ht="24.75" customHeight="1">
      <c r="A36" s="241" t="s">
        <v>85</v>
      </c>
      <c r="B36" s="242" t="s">
        <v>86</v>
      </c>
      <c r="C36" s="247"/>
      <c r="D36" s="247"/>
      <c r="E36" s="247"/>
    </row>
    <row r="37" spans="1:5" ht="14.25" customHeight="1">
      <c r="A37" s="248" t="s">
        <v>88</v>
      </c>
      <c r="B37" s="242" t="s">
        <v>89</v>
      </c>
      <c r="C37" s="247"/>
      <c r="D37" s="247"/>
      <c r="E37" s="247"/>
    </row>
    <row r="38" spans="1:5" ht="14.25" customHeight="1">
      <c r="A38" s="248" t="s">
        <v>90</v>
      </c>
      <c r="B38" s="242" t="s">
        <v>91</v>
      </c>
      <c r="C38" s="249"/>
      <c r="D38" s="249"/>
      <c r="E38" s="249"/>
    </row>
    <row r="39" spans="1:5" ht="14.25" customHeight="1">
      <c r="A39" s="248" t="s">
        <v>92</v>
      </c>
      <c r="B39" s="242" t="s">
        <v>93</v>
      </c>
      <c r="C39" s="243"/>
      <c r="D39" s="243"/>
      <c r="E39" s="243"/>
    </row>
    <row r="40" spans="1:5" ht="14.25" customHeight="1">
      <c r="A40" s="239"/>
      <c r="B40" s="245" t="s">
        <v>94</v>
      </c>
      <c r="C40" s="246">
        <f>SUM(C32:C39)</f>
        <v>0</v>
      </c>
      <c r="D40" s="246">
        <f>SUM(D32:D39)</f>
        <v>0</v>
      </c>
      <c r="E40" s="246">
        <f>SUM(E32:E39)</f>
        <v>0</v>
      </c>
    </row>
    <row r="41" spans="1:6" ht="14.25" customHeight="1">
      <c r="A41" s="248" t="s">
        <v>95</v>
      </c>
      <c r="B41" s="242" t="s">
        <v>96</v>
      </c>
      <c r="C41" s="250"/>
      <c r="D41" s="250"/>
      <c r="E41" s="250"/>
      <c r="F41" s="251"/>
    </row>
    <row r="42" spans="1:6" ht="14.25" customHeight="1">
      <c r="A42" s="248" t="s">
        <v>97</v>
      </c>
      <c r="B42" s="242" t="s">
        <v>98</v>
      </c>
      <c r="C42" s="243"/>
      <c r="D42" s="243">
        <v>1027800</v>
      </c>
      <c r="E42" s="243">
        <v>3442270</v>
      </c>
      <c r="F42" s="234" t="s">
        <v>303</v>
      </c>
    </row>
    <row r="43" spans="1:6" s="322" customFormat="1" ht="14.25" customHeight="1">
      <c r="A43" s="319"/>
      <c r="B43" s="320" t="s">
        <v>99</v>
      </c>
      <c r="C43" s="252">
        <f>C41+C42</f>
        <v>0</v>
      </c>
      <c r="D43" s="252">
        <f>D41+D42</f>
        <v>1027800</v>
      </c>
      <c r="E43" s="252">
        <f>E41+E42</f>
        <v>3442270</v>
      </c>
      <c r="F43" s="321"/>
    </row>
    <row r="44" spans="1:5" ht="11.25" customHeight="1">
      <c r="A44" s="244" t="s">
        <v>270</v>
      </c>
      <c r="B44" s="245" t="s">
        <v>271</v>
      </c>
      <c r="C44" s="246"/>
      <c r="D44" s="246">
        <v>39000</v>
      </c>
      <c r="E44" s="246">
        <v>0</v>
      </c>
    </row>
    <row r="45" spans="1:6" ht="13.5" customHeight="1">
      <c r="A45" s="239" t="s">
        <v>202</v>
      </c>
      <c r="B45" s="245" t="s">
        <v>203</v>
      </c>
      <c r="C45" s="246">
        <v>341940</v>
      </c>
      <c r="D45" s="246">
        <v>340837</v>
      </c>
      <c r="E45" s="246">
        <v>446664</v>
      </c>
      <c r="F45" s="234" t="s">
        <v>301</v>
      </c>
    </row>
    <row r="46" spans="1:5" ht="14.25" customHeight="1">
      <c r="A46" s="239" t="s">
        <v>204</v>
      </c>
      <c r="B46" s="245" t="s">
        <v>205</v>
      </c>
      <c r="C46" s="246">
        <v>50000</v>
      </c>
      <c r="D46" s="246">
        <v>199</v>
      </c>
      <c r="E46" s="246">
        <v>10000</v>
      </c>
    </row>
    <row r="47" spans="1:6" ht="14.25" customHeight="1">
      <c r="A47" s="239" t="s">
        <v>206</v>
      </c>
      <c r="B47" s="245" t="s">
        <v>207</v>
      </c>
      <c r="C47" s="246">
        <v>0</v>
      </c>
      <c r="D47" s="246">
        <v>4242</v>
      </c>
      <c r="E47" s="246">
        <v>0</v>
      </c>
      <c r="F47" s="234" t="s">
        <v>245</v>
      </c>
    </row>
    <row r="48" spans="1:5" ht="14.25" customHeight="1">
      <c r="A48" s="239" t="s">
        <v>208</v>
      </c>
      <c r="B48" s="245" t="s">
        <v>209</v>
      </c>
      <c r="C48" s="246">
        <f>C44+C46+C45+C47</f>
        <v>391940</v>
      </c>
      <c r="D48" s="246">
        <f>D44+D46+D45+D47</f>
        <v>384278</v>
      </c>
      <c r="E48" s="246">
        <f>E44+E46+E45+E47</f>
        <v>456664</v>
      </c>
    </row>
    <row r="49" spans="1:7" ht="16.5" customHeight="1">
      <c r="A49" s="239" t="s">
        <v>108</v>
      </c>
      <c r="B49" s="245" t="s">
        <v>211</v>
      </c>
      <c r="C49" s="252">
        <v>0</v>
      </c>
      <c r="D49" s="252">
        <v>51801</v>
      </c>
      <c r="E49" s="252">
        <v>0</v>
      </c>
      <c r="G49" s="234"/>
    </row>
    <row r="50" spans="1:6" ht="14.25" customHeight="1">
      <c r="A50" s="239" t="s">
        <v>212</v>
      </c>
      <c r="B50" s="245" t="s">
        <v>213</v>
      </c>
      <c r="C50" s="246">
        <v>55080</v>
      </c>
      <c r="D50" s="246">
        <v>55729</v>
      </c>
      <c r="E50" s="246">
        <v>58164</v>
      </c>
      <c r="F50" s="234" t="s">
        <v>302</v>
      </c>
    </row>
    <row r="51" spans="1:5" ht="12.75" customHeight="1">
      <c r="A51" s="248" t="s">
        <v>123</v>
      </c>
      <c r="B51" s="242" t="s">
        <v>17</v>
      </c>
      <c r="C51" s="243"/>
      <c r="D51" s="243"/>
      <c r="E51" s="243"/>
    </row>
    <row r="52" spans="1:5" ht="12.75" customHeight="1">
      <c r="A52" s="248" t="s">
        <v>124</v>
      </c>
      <c r="B52" s="242" t="s">
        <v>125</v>
      </c>
      <c r="C52" s="243"/>
      <c r="D52" s="243"/>
      <c r="E52" s="243"/>
    </row>
    <row r="53" spans="1:5" ht="12.75" customHeight="1">
      <c r="A53" s="248" t="s">
        <v>126</v>
      </c>
      <c r="B53" s="242" t="s">
        <v>127</v>
      </c>
      <c r="C53" s="243">
        <v>0</v>
      </c>
      <c r="D53" s="243">
        <v>0</v>
      </c>
      <c r="E53" s="243">
        <v>0</v>
      </c>
    </row>
    <row r="54" spans="1:5" ht="12.75" customHeight="1">
      <c r="A54" s="248" t="s">
        <v>214</v>
      </c>
      <c r="B54" s="242" t="s">
        <v>215</v>
      </c>
      <c r="C54" s="243"/>
      <c r="D54" s="243"/>
      <c r="E54" s="243"/>
    </row>
    <row r="55" spans="1:5" ht="12.75" customHeight="1">
      <c r="A55" s="239"/>
      <c r="B55" s="245" t="s">
        <v>128</v>
      </c>
      <c r="C55" s="246">
        <f>SUM(C51:C54)</f>
        <v>0</v>
      </c>
      <c r="D55" s="246">
        <f>SUM(D51:D54)</f>
        <v>0</v>
      </c>
      <c r="E55" s="246">
        <f>SUM(E51:E54)</f>
        <v>0</v>
      </c>
    </row>
    <row r="56" spans="1:5" ht="12.75" customHeight="1">
      <c r="A56" s="239" t="s">
        <v>216</v>
      </c>
      <c r="B56" s="245" t="s">
        <v>217</v>
      </c>
      <c r="C56" s="253">
        <v>0</v>
      </c>
      <c r="D56" s="253">
        <v>0</v>
      </c>
      <c r="E56" s="253">
        <v>0</v>
      </c>
    </row>
    <row r="57" spans="1:5" ht="12.75" customHeight="1">
      <c r="A57" s="239"/>
      <c r="B57" s="245" t="s">
        <v>218</v>
      </c>
      <c r="C57" s="253"/>
      <c r="D57" s="253"/>
      <c r="E57" s="253"/>
    </row>
    <row r="58" spans="1:5" ht="12.75" customHeight="1">
      <c r="A58" s="239">
        <v>965142</v>
      </c>
      <c r="B58" s="245" t="s">
        <v>219</v>
      </c>
      <c r="C58" s="254"/>
      <c r="D58" s="254"/>
      <c r="E58" s="254"/>
    </row>
    <row r="59" spans="1:5" ht="12.75" customHeight="1">
      <c r="A59" s="239"/>
      <c r="B59" s="245" t="s">
        <v>220</v>
      </c>
      <c r="C59" s="246">
        <f>SUM(C56:C58)</f>
        <v>0</v>
      </c>
      <c r="D59" s="246">
        <f>SUM(D56:D58)</f>
        <v>0</v>
      </c>
      <c r="E59" s="246">
        <f>SUM(E56:E58)</f>
        <v>0</v>
      </c>
    </row>
    <row r="60" spans="1:5" ht="12.75" customHeight="1">
      <c r="A60" s="248" t="s">
        <v>129</v>
      </c>
      <c r="B60" s="242" t="s">
        <v>221</v>
      </c>
      <c r="C60" s="243"/>
      <c r="D60" s="243"/>
      <c r="E60" s="243"/>
    </row>
    <row r="61" spans="1:5" ht="12.75">
      <c r="A61" s="248"/>
      <c r="B61" s="242" t="s">
        <v>131</v>
      </c>
      <c r="C61" s="243"/>
      <c r="D61" s="243"/>
      <c r="E61" s="243"/>
    </row>
    <row r="62" spans="1:5" ht="12.75">
      <c r="A62" s="248">
        <v>272</v>
      </c>
      <c r="B62" s="242" t="s">
        <v>132</v>
      </c>
      <c r="C62" s="243"/>
      <c r="D62" s="243"/>
      <c r="E62" s="243"/>
    </row>
    <row r="63" spans="1:5" ht="12.75">
      <c r="A63" s="239">
        <v>276</v>
      </c>
      <c r="B63" s="245" t="s">
        <v>133</v>
      </c>
      <c r="C63" s="246"/>
      <c r="D63" s="246">
        <v>500000</v>
      </c>
      <c r="E63" s="246">
        <v>0</v>
      </c>
    </row>
    <row r="64" spans="1:5" ht="12.75">
      <c r="A64" s="255"/>
      <c r="B64" s="256" t="s">
        <v>134</v>
      </c>
      <c r="C64" s="257"/>
      <c r="D64" s="257"/>
      <c r="E64" s="257"/>
    </row>
    <row r="65" spans="1:6" ht="12.75">
      <c r="A65" s="255" t="s">
        <v>135</v>
      </c>
      <c r="B65" s="256" t="s">
        <v>136</v>
      </c>
      <c r="C65" s="258"/>
      <c r="D65" s="258"/>
      <c r="E65" s="258"/>
      <c r="F65" s="259"/>
    </row>
    <row r="66" spans="1:7" ht="12.75">
      <c r="A66" s="239">
        <v>277</v>
      </c>
      <c r="B66" s="245" t="s">
        <v>137</v>
      </c>
      <c r="C66" s="246">
        <f>C48+C10+C65+C55+C59+C49+C40+C50+C43</f>
        <v>447020</v>
      </c>
      <c r="D66" s="246">
        <f>D14+D48+D10+D65+D55+D59+D49+D40+D50+D43+D63</f>
        <v>10339488</v>
      </c>
      <c r="E66" s="246">
        <f>E14+E48+E10+E65+E55+E59+E49+E40+E50+E43+E63</f>
        <v>3957098</v>
      </c>
      <c r="G66" s="260"/>
    </row>
    <row r="67" spans="3:5" ht="12.75">
      <c r="C67" s="261"/>
      <c r="D67" s="261"/>
      <c r="E67" s="261"/>
    </row>
    <row r="68" spans="2:5" ht="12.75">
      <c r="B68" s="235" t="s">
        <v>222</v>
      </c>
      <c r="C68" s="261"/>
      <c r="D68" s="261"/>
      <c r="E68" s="261"/>
    </row>
    <row r="69" spans="2:5" ht="12.75">
      <c r="B69" s="235" t="s">
        <v>223</v>
      </c>
      <c r="C69" s="261">
        <v>3724015</v>
      </c>
      <c r="D69" s="261">
        <v>3724015</v>
      </c>
      <c r="E69" s="261">
        <v>3942987</v>
      </c>
    </row>
    <row r="70" spans="2:5" ht="12.75">
      <c r="B70" s="235" t="s">
        <v>224</v>
      </c>
      <c r="C70" s="261">
        <v>3689272</v>
      </c>
      <c r="D70" s="261">
        <v>3689272</v>
      </c>
      <c r="E70" s="261">
        <v>4007872</v>
      </c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58" r:id="rId1"/>
  <headerFooter alignWithMargins="0">
    <oddHeader>&amp;C&amp;P/&amp;N&amp;R&amp;A</oddHeader>
    <oddFooter>&amp;L&amp;D&amp;R&amp;F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56"/>
  <sheetViews>
    <sheetView zoomScalePageLayoutView="0" workbookViewId="0" topLeftCell="A37">
      <selection activeCell="D1" sqref="D1"/>
    </sheetView>
  </sheetViews>
  <sheetFormatPr defaultColWidth="8.83203125" defaultRowHeight="18"/>
  <cols>
    <col min="1" max="1" width="9.91015625" style="3" customWidth="1"/>
    <col min="2" max="2" width="31.5" style="3" customWidth="1"/>
    <col min="3" max="3" width="8.08203125" style="3" customWidth="1"/>
    <col min="4" max="5" width="8" style="3" customWidth="1"/>
    <col min="6" max="6" width="18.08203125" style="80" customWidth="1"/>
    <col min="7" max="16384" width="8.83203125" style="3" customWidth="1"/>
  </cols>
  <sheetData>
    <row r="1" spans="1:5" ht="12.75">
      <c r="A1" s="23"/>
      <c r="B1" s="23"/>
      <c r="C1" s="81"/>
      <c r="D1" s="81"/>
      <c r="E1" s="81" t="s">
        <v>197</v>
      </c>
    </row>
    <row r="2" spans="1:5" ht="12.75">
      <c r="A2" s="90">
        <v>680001</v>
      </c>
      <c r="B2" s="26" t="s">
        <v>321</v>
      </c>
      <c r="C2" s="26"/>
      <c r="D2" s="91"/>
      <c r="E2" s="91"/>
    </row>
    <row r="3" spans="1:5" ht="39">
      <c r="A3" s="24" t="s">
        <v>225</v>
      </c>
      <c r="B3" s="92" t="s">
        <v>247</v>
      </c>
      <c r="C3" s="171" t="s">
        <v>262</v>
      </c>
      <c r="D3" s="240" t="s">
        <v>292</v>
      </c>
      <c r="E3" s="240" t="s">
        <v>322</v>
      </c>
    </row>
    <row r="4" spans="1:5" ht="26.25">
      <c r="A4" s="30" t="s">
        <v>49</v>
      </c>
      <c r="B4" s="31" t="s">
        <v>50</v>
      </c>
      <c r="C4" s="9"/>
      <c r="D4" s="9"/>
      <c r="E4" s="9"/>
    </row>
    <row r="5" spans="1:5" ht="27.75" customHeight="1">
      <c r="A5" s="30" t="s">
        <v>51</v>
      </c>
      <c r="B5" s="31" t="s">
        <v>52</v>
      </c>
      <c r="C5" s="9"/>
      <c r="D5" s="9"/>
      <c r="E5" s="9"/>
    </row>
    <row r="6" spans="1:5" ht="38.25" customHeight="1">
      <c r="A6" s="30" t="s">
        <v>53</v>
      </c>
      <c r="B6" s="31" t="s">
        <v>54</v>
      </c>
      <c r="C6" s="9"/>
      <c r="D6" s="9"/>
      <c r="E6" s="9"/>
    </row>
    <row r="7" spans="1:5" ht="26.25">
      <c r="A7" s="30" t="s">
        <v>55</v>
      </c>
      <c r="B7" s="31" t="s">
        <v>56</v>
      </c>
      <c r="C7" s="9"/>
      <c r="D7" s="9"/>
      <c r="E7" s="9"/>
    </row>
    <row r="8" spans="1:5" ht="23.25" customHeight="1">
      <c r="A8" s="30" t="s">
        <v>57</v>
      </c>
      <c r="B8" s="31" t="s">
        <v>58</v>
      </c>
      <c r="C8" s="9"/>
      <c r="D8" s="9"/>
      <c r="E8" s="9"/>
    </row>
    <row r="9" spans="1:5" ht="12.75">
      <c r="A9" s="30" t="s">
        <v>59</v>
      </c>
      <c r="B9" s="31" t="s">
        <v>60</v>
      </c>
      <c r="C9" s="9"/>
      <c r="D9" s="9"/>
      <c r="E9" s="9"/>
    </row>
    <row r="10" spans="1:5" ht="15" customHeight="1">
      <c r="A10" s="33" t="s">
        <v>61</v>
      </c>
      <c r="B10" s="34" t="s">
        <v>62</v>
      </c>
      <c r="C10" s="9"/>
      <c r="D10" s="9"/>
      <c r="E10" s="9"/>
    </row>
    <row r="11" spans="1:5" ht="12.75">
      <c r="A11" s="30" t="s">
        <v>63</v>
      </c>
      <c r="B11" s="31" t="s">
        <v>64</v>
      </c>
      <c r="C11" s="9"/>
      <c r="D11" s="9"/>
      <c r="E11" s="9"/>
    </row>
    <row r="12" spans="1:5" ht="26.25">
      <c r="A12" s="30" t="s">
        <v>65</v>
      </c>
      <c r="B12" s="31" t="s">
        <v>66</v>
      </c>
      <c r="C12" s="9"/>
      <c r="D12" s="9"/>
      <c r="E12" s="9"/>
    </row>
    <row r="13" spans="1:5" ht="15" customHeight="1">
      <c r="A13" s="30" t="s">
        <v>67</v>
      </c>
      <c r="B13" s="31" t="s">
        <v>68</v>
      </c>
      <c r="C13" s="9"/>
      <c r="D13" s="9"/>
      <c r="E13" s="9"/>
    </row>
    <row r="14" spans="1:5" ht="14.25" customHeight="1">
      <c r="A14" s="30" t="s">
        <v>69</v>
      </c>
      <c r="B14" s="31" t="s">
        <v>70</v>
      </c>
      <c r="C14" s="9"/>
      <c r="D14" s="9"/>
      <c r="E14" s="9"/>
    </row>
    <row r="15" spans="1:5" ht="12.75">
      <c r="A15" s="30" t="s">
        <v>71</v>
      </c>
      <c r="B15" s="31" t="s">
        <v>72</v>
      </c>
      <c r="C15" s="9"/>
      <c r="D15" s="9"/>
      <c r="E15" s="9"/>
    </row>
    <row r="16" spans="1:5" ht="26.25">
      <c r="A16" s="30" t="s">
        <v>71</v>
      </c>
      <c r="B16" s="31" t="s">
        <v>73</v>
      </c>
      <c r="C16" s="9"/>
      <c r="D16" s="9"/>
      <c r="E16" s="9"/>
    </row>
    <row r="17" spans="1:5" ht="26.25">
      <c r="A17" s="33"/>
      <c r="B17" s="34" t="s">
        <v>74</v>
      </c>
      <c r="C17" s="9"/>
      <c r="D17" s="9"/>
      <c r="E17" s="9"/>
    </row>
    <row r="18" spans="1:5" ht="12.75" customHeight="1">
      <c r="A18" s="30" t="s">
        <v>75</v>
      </c>
      <c r="B18" s="31" t="s">
        <v>76</v>
      </c>
      <c r="C18" s="41"/>
      <c r="D18" s="41"/>
      <c r="E18" s="41"/>
    </row>
    <row r="19" spans="1:5" ht="12.75" customHeight="1">
      <c r="A19" s="30" t="s">
        <v>77</v>
      </c>
      <c r="B19" s="31" t="s">
        <v>78</v>
      </c>
      <c r="C19" s="41"/>
      <c r="D19" s="41"/>
      <c r="E19" s="41"/>
    </row>
    <row r="20" spans="1:5" ht="12.75" customHeight="1">
      <c r="A20" s="30" t="s">
        <v>79</v>
      </c>
      <c r="B20" s="31" t="s">
        <v>80</v>
      </c>
      <c r="C20" s="41"/>
      <c r="D20" s="41"/>
      <c r="E20" s="41"/>
    </row>
    <row r="21" spans="1:5" ht="12.75" customHeight="1">
      <c r="A21" s="30" t="s">
        <v>82</v>
      </c>
      <c r="B21" s="31" t="s">
        <v>83</v>
      </c>
      <c r="C21" s="41"/>
      <c r="D21" s="41"/>
      <c r="E21" s="41"/>
    </row>
    <row r="22" spans="1:5" ht="27" customHeight="1">
      <c r="A22" s="30" t="s">
        <v>85</v>
      </c>
      <c r="B22" s="31" t="s">
        <v>86</v>
      </c>
      <c r="C22" s="41"/>
      <c r="D22" s="41"/>
      <c r="E22" s="41"/>
    </row>
    <row r="23" spans="1:5" ht="14.25" customHeight="1">
      <c r="A23" s="39" t="s">
        <v>88</v>
      </c>
      <c r="B23" s="31" t="s">
        <v>89</v>
      </c>
      <c r="C23" s="41"/>
      <c r="D23" s="41"/>
      <c r="E23" s="41"/>
    </row>
    <row r="24" spans="1:5" ht="14.25" customHeight="1">
      <c r="A24" s="39" t="s">
        <v>90</v>
      </c>
      <c r="B24" s="31" t="s">
        <v>91</v>
      </c>
      <c r="C24" s="93"/>
      <c r="D24" s="93"/>
      <c r="E24" s="93"/>
    </row>
    <row r="25" spans="1:5" ht="14.25" customHeight="1">
      <c r="A25" s="39" t="s">
        <v>92</v>
      </c>
      <c r="B25" s="31" t="s">
        <v>93</v>
      </c>
      <c r="C25" s="93"/>
      <c r="D25" s="93"/>
      <c r="E25" s="93"/>
    </row>
    <row r="26" spans="1:5" ht="12.75">
      <c r="A26" s="42"/>
      <c r="B26" s="34" t="s">
        <v>94</v>
      </c>
      <c r="C26" s="94">
        <f>SUM(C18:C25)</f>
        <v>0</v>
      </c>
      <c r="D26" s="94">
        <f>SUM(D18:D25)</f>
        <v>0</v>
      </c>
      <c r="E26" s="94">
        <f>SUM(E18:E25)</f>
        <v>0</v>
      </c>
    </row>
    <row r="27" spans="1:5" ht="12.75">
      <c r="A27" s="39" t="s">
        <v>95</v>
      </c>
      <c r="B27" s="31" t="s">
        <v>96</v>
      </c>
      <c r="C27" s="94"/>
      <c r="D27" s="94"/>
      <c r="E27" s="94"/>
    </row>
    <row r="28" spans="1:5" ht="12.75">
      <c r="A28" s="39" t="s">
        <v>97</v>
      </c>
      <c r="B28" s="31" t="s">
        <v>98</v>
      </c>
      <c r="C28" s="93"/>
      <c r="D28" s="93">
        <v>20000</v>
      </c>
      <c r="E28" s="93">
        <v>0</v>
      </c>
    </row>
    <row r="29" spans="1:5" ht="12.75">
      <c r="A29" s="42"/>
      <c r="B29" s="34" t="s">
        <v>99</v>
      </c>
      <c r="C29" s="94">
        <f>SUM(C26+C27+C28)</f>
        <v>0</v>
      </c>
      <c r="D29" s="94">
        <f>SUM(D26+D27+D28)</f>
        <v>20000</v>
      </c>
      <c r="E29" s="94">
        <f>SUM(E26+E27+E28)</f>
        <v>0</v>
      </c>
    </row>
    <row r="30" spans="1:5" ht="12.75">
      <c r="A30" s="39" t="s">
        <v>100</v>
      </c>
      <c r="B30" s="31" t="s">
        <v>101</v>
      </c>
      <c r="C30" s="95"/>
      <c r="D30" s="95"/>
      <c r="E30" s="95"/>
    </row>
    <row r="31" spans="1:6" ht="12.75">
      <c r="A31" s="39" t="s">
        <v>102</v>
      </c>
      <c r="B31" s="31" t="s">
        <v>103</v>
      </c>
      <c r="C31" s="9">
        <v>4966959</v>
      </c>
      <c r="D31" s="9">
        <v>3347541</v>
      </c>
      <c r="E31" s="9">
        <v>5071368</v>
      </c>
      <c r="F31" s="80" t="s">
        <v>248</v>
      </c>
    </row>
    <row r="32" spans="1:8" ht="43.5" customHeight="1">
      <c r="A32" s="39" t="s">
        <v>226</v>
      </c>
      <c r="B32" s="31" t="s">
        <v>227</v>
      </c>
      <c r="C32" s="9">
        <v>0</v>
      </c>
      <c r="D32" s="9">
        <v>338597</v>
      </c>
      <c r="E32" s="9">
        <v>0</v>
      </c>
      <c r="G32" s="78"/>
      <c r="H32" s="263"/>
    </row>
    <row r="33" spans="1:7" ht="12.75">
      <c r="A33" s="39" t="s">
        <v>104</v>
      </c>
      <c r="B33" s="49" t="s">
        <v>105</v>
      </c>
      <c r="C33" s="9">
        <v>0</v>
      </c>
      <c r="D33" s="9">
        <v>0</v>
      </c>
      <c r="E33" s="9">
        <v>0</v>
      </c>
      <c r="G33" s="78"/>
    </row>
    <row r="34" spans="1:7" ht="12.75">
      <c r="A34" s="39" t="s">
        <v>106</v>
      </c>
      <c r="B34" s="31" t="s">
        <v>107</v>
      </c>
      <c r="C34" s="9"/>
      <c r="D34" s="9"/>
      <c r="E34" s="9"/>
      <c r="G34" s="78"/>
    </row>
    <row r="35" spans="1:7" ht="12.75">
      <c r="A35" s="39" t="s">
        <v>108</v>
      </c>
      <c r="B35" s="31" t="s">
        <v>109</v>
      </c>
      <c r="C35" s="9"/>
      <c r="D35" s="9"/>
      <c r="E35" s="9"/>
      <c r="G35" s="78"/>
    </row>
    <row r="36" spans="1:7" ht="13.5" customHeight="1">
      <c r="A36" s="39"/>
      <c r="B36" s="34" t="s">
        <v>110</v>
      </c>
      <c r="C36" s="178">
        <f>C33+C30+C32+C31</f>
        <v>4966959</v>
      </c>
      <c r="D36" s="178">
        <f>D33+D30+D32+D31</f>
        <v>3686138</v>
      </c>
      <c r="E36" s="178">
        <f>E33+E30+E32+E31</f>
        <v>5071368</v>
      </c>
      <c r="G36" s="78"/>
    </row>
    <row r="37" spans="1:7" ht="13.5" customHeight="1">
      <c r="A37" s="39" t="s">
        <v>111</v>
      </c>
      <c r="B37" s="31" t="s">
        <v>112</v>
      </c>
      <c r="C37" s="9"/>
      <c r="D37" s="9"/>
      <c r="E37" s="9"/>
      <c r="G37" s="78"/>
    </row>
    <row r="38" spans="1:7" ht="13.5" customHeight="1">
      <c r="A38" s="39" t="s">
        <v>111</v>
      </c>
      <c r="B38" s="31" t="s">
        <v>113</v>
      </c>
      <c r="C38" s="9"/>
      <c r="D38" s="9"/>
      <c r="E38" s="9"/>
      <c r="G38" s="78"/>
    </row>
    <row r="39" spans="1:7" ht="13.5" customHeight="1">
      <c r="A39" s="39" t="s">
        <v>111</v>
      </c>
      <c r="B39" s="31" t="s">
        <v>114</v>
      </c>
      <c r="C39" s="9"/>
      <c r="D39" s="9"/>
      <c r="E39" s="9"/>
      <c r="G39" s="78"/>
    </row>
    <row r="40" spans="1:7" ht="13.5" customHeight="1">
      <c r="A40" s="39" t="s">
        <v>111</v>
      </c>
      <c r="B40" s="31" t="s">
        <v>115</v>
      </c>
      <c r="C40" s="9"/>
      <c r="D40" s="9"/>
      <c r="E40" s="9"/>
      <c r="G40" s="78"/>
    </row>
    <row r="41" spans="1:7" ht="13.5" customHeight="1">
      <c r="A41" s="42"/>
      <c r="B41" s="34" t="s">
        <v>116</v>
      </c>
      <c r="C41" s="9"/>
      <c r="D41" s="9"/>
      <c r="E41" s="9"/>
      <c r="G41" s="78"/>
    </row>
    <row r="42" spans="1:7" ht="13.5" customHeight="1">
      <c r="A42" s="50"/>
      <c r="B42" s="51" t="s">
        <v>117</v>
      </c>
      <c r="C42" s="52">
        <f>C36+C29+C17+C41</f>
        <v>4966959</v>
      </c>
      <c r="D42" s="52">
        <f>D36+D29+D17+D41</f>
        <v>3706138</v>
      </c>
      <c r="E42" s="52">
        <f>E36+E29+E17+E41</f>
        <v>5071368</v>
      </c>
      <c r="G42" s="78"/>
    </row>
    <row r="43" spans="1:7" ht="13.5" customHeight="1">
      <c r="A43" s="30" t="s">
        <v>118</v>
      </c>
      <c r="B43" s="31" t="s">
        <v>119</v>
      </c>
      <c r="C43" s="9"/>
      <c r="D43" s="9"/>
      <c r="E43" s="9"/>
      <c r="G43" s="78"/>
    </row>
    <row r="44" spans="1:7" ht="26.25">
      <c r="A44" s="30" t="s">
        <v>120</v>
      </c>
      <c r="B44" s="31" t="s">
        <v>121</v>
      </c>
      <c r="C44" s="9"/>
      <c r="D44" s="9"/>
      <c r="E44" s="9"/>
      <c r="G44" s="78"/>
    </row>
    <row r="45" spans="1:7" ht="26.25">
      <c r="A45" s="33"/>
      <c r="B45" s="34" t="s">
        <v>122</v>
      </c>
      <c r="C45" s="9"/>
      <c r="D45" s="9"/>
      <c r="E45" s="9"/>
      <c r="G45" s="78"/>
    </row>
    <row r="46" spans="1:7" ht="12.75">
      <c r="A46" s="39" t="s">
        <v>123</v>
      </c>
      <c r="B46" s="31" t="s">
        <v>17</v>
      </c>
      <c r="C46" s="9"/>
      <c r="D46" s="9"/>
      <c r="E46" s="9"/>
      <c r="G46" s="78"/>
    </row>
    <row r="47" spans="1:7" ht="12.75">
      <c r="A47" s="39" t="s">
        <v>124</v>
      </c>
      <c r="B47" s="31" t="s">
        <v>125</v>
      </c>
      <c r="C47" s="9"/>
      <c r="D47" s="9"/>
      <c r="E47" s="9"/>
      <c r="G47" s="78"/>
    </row>
    <row r="48" spans="1:7" ht="12.75">
      <c r="A48" s="39" t="s">
        <v>126</v>
      </c>
      <c r="B48" s="31" t="s">
        <v>127</v>
      </c>
      <c r="C48" s="9"/>
      <c r="D48" s="9"/>
      <c r="E48" s="9"/>
      <c r="G48" s="78"/>
    </row>
    <row r="49" spans="1:7" ht="12.75">
      <c r="A49" s="42"/>
      <c r="B49" s="34" t="s">
        <v>128</v>
      </c>
      <c r="C49" s="9"/>
      <c r="D49" s="9"/>
      <c r="E49" s="9"/>
      <c r="G49" s="78"/>
    </row>
    <row r="50" spans="1:7" ht="26.25">
      <c r="A50" s="39" t="s">
        <v>129</v>
      </c>
      <c r="B50" s="31" t="s">
        <v>130</v>
      </c>
      <c r="C50" s="9"/>
      <c r="D50" s="9"/>
      <c r="E50" s="9">
        <v>25942</v>
      </c>
      <c r="F50" s="80" t="s">
        <v>312</v>
      </c>
      <c r="G50" s="78"/>
    </row>
    <row r="51" spans="1:7" ht="26.25">
      <c r="A51" s="39"/>
      <c r="B51" s="31" t="s">
        <v>131</v>
      </c>
      <c r="C51" s="9"/>
      <c r="D51" s="9"/>
      <c r="E51" s="9"/>
      <c r="G51" s="78"/>
    </row>
    <row r="52" spans="1:7" ht="12.75">
      <c r="A52" s="39">
        <v>272</v>
      </c>
      <c r="B52" s="31" t="s">
        <v>132</v>
      </c>
      <c r="C52" s="9"/>
      <c r="D52" s="9"/>
      <c r="E52" s="9"/>
      <c r="G52" s="78"/>
    </row>
    <row r="53" spans="1:7" ht="14.25" customHeight="1">
      <c r="A53" s="42">
        <v>276</v>
      </c>
      <c r="B53" s="34" t="s">
        <v>133</v>
      </c>
      <c r="C53" s="9"/>
      <c r="D53" s="9"/>
      <c r="E53" s="9">
        <f>SUM(E50:E52)</f>
        <v>25942</v>
      </c>
      <c r="G53" s="78"/>
    </row>
    <row r="54" spans="1:7" ht="12.75">
      <c r="A54" s="50"/>
      <c r="B54" s="51" t="s">
        <v>134</v>
      </c>
      <c r="C54" s="9"/>
      <c r="D54" s="9"/>
      <c r="E54" s="9"/>
      <c r="G54" s="78"/>
    </row>
    <row r="55" spans="1:7" ht="12.75">
      <c r="A55" s="50" t="s">
        <v>135</v>
      </c>
      <c r="B55" s="51" t="s">
        <v>136</v>
      </c>
      <c r="C55" s="9"/>
      <c r="D55" s="9"/>
      <c r="E55" s="9"/>
      <c r="G55" s="78"/>
    </row>
    <row r="56" spans="1:7" ht="12.75">
      <c r="A56" s="42">
        <v>277</v>
      </c>
      <c r="B56" s="34" t="s">
        <v>137</v>
      </c>
      <c r="C56" s="43">
        <f>C54+C42+C55</f>
        <v>4966959</v>
      </c>
      <c r="D56" s="43">
        <f>D54+D42+D55</f>
        <v>3706138</v>
      </c>
      <c r="E56" s="43">
        <f>E53+E54+E42+E55</f>
        <v>5097310</v>
      </c>
      <c r="G56" s="78"/>
    </row>
  </sheetData>
  <sheetProtection/>
  <printOptions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headerFooter>
    <oddHeader>&amp;R&amp;A</oddHeader>
    <oddFooter>&amp;L&amp;D&amp;R&amp;F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6"/>
  <sheetViews>
    <sheetView view="pageBreakPreview" zoomScaleNormal="80" zoomScaleSheetLayoutView="100" zoomScalePageLayoutView="0" workbookViewId="0" topLeftCell="A12">
      <selection activeCell="G31" sqref="G31"/>
    </sheetView>
  </sheetViews>
  <sheetFormatPr defaultColWidth="8.83203125" defaultRowHeight="18"/>
  <cols>
    <col min="1" max="1" width="9.91015625" style="3" customWidth="1"/>
    <col min="2" max="2" width="31.5" style="3" customWidth="1"/>
    <col min="3" max="3" width="10" style="3" customWidth="1"/>
    <col min="4" max="5" width="9.66015625" style="3" customWidth="1"/>
    <col min="6" max="6" width="9.66015625" style="80" customWidth="1"/>
    <col min="7" max="7" width="20.25" style="3" customWidth="1"/>
    <col min="8" max="16384" width="8.83203125" style="3" customWidth="1"/>
  </cols>
  <sheetData>
    <row r="1" spans="1:5" ht="12.75">
      <c r="A1" s="23"/>
      <c r="B1" s="23"/>
      <c r="C1" s="81"/>
      <c r="D1" s="81"/>
      <c r="E1" s="81" t="s">
        <v>197</v>
      </c>
    </row>
    <row r="2" spans="1:5" ht="12.75">
      <c r="A2" s="90">
        <v>680002</v>
      </c>
      <c r="B2" s="26" t="s">
        <v>321</v>
      </c>
      <c r="C2" s="26"/>
      <c r="D2" s="91"/>
      <c r="E2" s="91"/>
    </row>
    <row r="3" spans="1:5" ht="26.25">
      <c r="A3" s="24" t="s">
        <v>225</v>
      </c>
      <c r="B3" s="92" t="s">
        <v>2</v>
      </c>
      <c r="C3" s="171" t="s">
        <v>262</v>
      </c>
      <c r="D3" s="240" t="s">
        <v>292</v>
      </c>
      <c r="E3" s="240" t="s">
        <v>322</v>
      </c>
    </row>
    <row r="4" spans="1:5" ht="26.25">
      <c r="A4" s="30" t="s">
        <v>49</v>
      </c>
      <c r="B4" s="31" t="s">
        <v>50</v>
      </c>
      <c r="C4" s="9"/>
      <c r="D4" s="9"/>
      <c r="E4" s="9"/>
    </row>
    <row r="5" spans="1:5" ht="27.75" customHeight="1">
      <c r="A5" s="30" t="s">
        <v>51</v>
      </c>
      <c r="B5" s="31" t="s">
        <v>52</v>
      </c>
      <c r="C5" s="9"/>
      <c r="D5" s="9"/>
      <c r="E5" s="9"/>
    </row>
    <row r="6" spans="1:5" ht="38.25" customHeight="1">
      <c r="A6" s="30" t="s">
        <v>53</v>
      </c>
      <c r="B6" s="31" t="s">
        <v>54</v>
      </c>
      <c r="C6" s="9"/>
      <c r="D6" s="9"/>
      <c r="E6" s="9"/>
    </row>
    <row r="7" spans="1:5" ht="26.25">
      <c r="A7" s="30" t="s">
        <v>55</v>
      </c>
      <c r="B7" s="31" t="s">
        <v>56</v>
      </c>
      <c r="C7" s="9"/>
      <c r="D7" s="9"/>
      <c r="E7" s="9"/>
    </row>
    <row r="8" spans="1:5" ht="23.25" customHeight="1">
      <c r="A8" s="30" t="s">
        <v>57</v>
      </c>
      <c r="B8" s="31" t="s">
        <v>58</v>
      </c>
      <c r="C8" s="9"/>
      <c r="D8" s="9"/>
      <c r="E8" s="9"/>
    </row>
    <row r="9" spans="1:5" ht="12.75">
      <c r="A9" s="30" t="s">
        <v>59</v>
      </c>
      <c r="B9" s="31" t="s">
        <v>60</v>
      </c>
      <c r="C9" s="9"/>
      <c r="D9" s="9"/>
      <c r="E9" s="9"/>
    </row>
    <row r="10" spans="1:5" ht="15" customHeight="1">
      <c r="A10" s="33" t="s">
        <v>61</v>
      </c>
      <c r="B10" s="34" t="s">
        <v>62</v>
      </c>
      <c r="C10" s="9"/>
      <c r="D10" s="9"/>
      <c r="E10" s="9"/>
    </row>
    <row r="11" spans="1:5" ht="12.75">
      <c r="A11" s="30" t="s">
        <v>63</v>
      </c>
      <c r="B11" s="31" t="s">
        <v>64</v>
      </c>
      <c r="C11" s="9"/>
      <c r="D11" s="9"/>
      <c r="E11" s="9"/>
    </row>
    <row r="12" spans="1:5" ht="26.25">
      <c r="A12" s="30" t="s">
        <v>65</v>
      </c>
      <c r="B12" s="31" t="s">
        <v>66</v>
      </c>
      <c r="C12" s="9"/>
      <c r="D12" s="9"/>
      <c r="E12" s="9"/>
    </row>
    <row r="13" spans="1:5" ht="15" customHeight="1">
      <c r="A13" s="30" t="s">
        <v>67</v>
      </c>
      <c r="B13" s="31" t="s">
        <v>68</v>
      </c>
      <c r="C13" s="9"/>
      <c r="D13" s="9"/>
      <c r="E13" s="9"/>
    </row>
    <row r="14" spans="1:5" ht="14.25" customHeight="1">
      <c r="A14" s="30" t="s">
        <v>69</v>
      </c>
      <c r="B14" s="31" t="s">
        <v>70</v>
      </c>
      <c r="C14" s="9"/>
      <c r="D14" s="9"/>
      <c r="E14" s="9"/>
    </row>
    <row r="15" spans="1:5" ht="12.75">
      <c r="A15" s="30" t="s">
        <v>71</v>
      </c>
      <c r="B15" s="31" t="s">
        <v>72</v>
      </c>
      <c r="C15" s="9"/>
      <c r="D15" s="9"/>
      <c r="E15" s="9"/>
    </row>
    <row r="16" spans="1:5" ht="26.25">
      <c r="A16" s="30" t="s">
        <v>71</v>
      </c>
      <c r="B16" s="31" t="s">
        <v>73</v>
      </c>
      <c r="C16" s="9"/>
      <c r="D16" s="9"/>
      <c r="E16" s="9"/>
    </row>
    <row r="17" spans="1:5" ht="26.25">
      <c r="A17" s="33"/>
      <c r="B17" s="34" t="s">
        <v>74</v>
      </c>
      <c r="C17" s="9"/>
      <c r="D17" s="9"/>
      <c r="E17" s="9"/>
    </row>
    <row r="18" spans="1:5" ht="12.75" customHeight="1">
      <c r="A18" s="30" t="s">
        <v>75</v>
      </c>
      <c r="B18" s="31" t="s">
        <v>76</v>
      </c>
      <c r="C18" s="41"/>
      <c r="D18" s="41"/>
      <c r="E18" s="41"/>
    </row>
    <row r="19" spans="1:5" ht="12.75" customHeight="1">
      <c r="A19" s="30" t="s">
        <v>77</v>
      </c>
      <c r="B19" s="31" t="s">
        <v>78</v>
      </c>
      <c r="C19" s="41"/>
      <c r="D19" s="41"/>
      <c r="E19" s="41"/>
    </row>
    <row r="20" spans="1:5" ht="12.75" customHeight="1">
      <c r="A20" s="30" t="s">
        <v>79</v>
      </c>
      <c r="B20" s="31" t="s">
        <v>80</v>
      </c>
      <c r="C20" s="41"/>
      <c r="D20" s="41"/>
      <c r="E20" s="41"/>
    </row>
    <row r="21" spans="1:5" ht="12.75" customHeight="1">
      <c r="A21" s="30" t="s">
        <v>82</v>
      </c>
      <c r="B21" s="31" t="s">
        <v>83</v>
      </c>
      <c r="C21" s="41"/>
      <c r="D21" s="41"/>
      <c r="E21" s="41"/>
    </row>
    <row r="22" spans="1:5" ht="27" customHeight="1">
      <c r="A22" s="30" t="s">
        <v>85</v>
      </c>
      <c r="B22" s="31" t="s">
        <v>86</v>
      </c>
      <c r="C22" s="41"/>
      <c r="D22" s="41"/>
      <c r="E22" s="41"/>
    </row>
    <row r="23" spans="1:5" ht="14.25" customHeight="1">
      <c r="A23" s="39" t="s">
        <v>88</v>
      </c>
      <c r="B23" s="31" t="s">
        <v>89</v>
      </c>
      <c r="C23" s="41"/>
      <c r="D23" s="41"/>
      <c r="E23" s="41"/>
    </row>
    <row r="24" spans="1:5" ht="14.25" customHeight="1">
      <c r="A24" s="39" t="s">
        <v>90</v>
      </c>
      <c r="B24" s="31" t="s">
        <v>91</v>
      </c>
      <c r="C24" s="93"/>
      <c r="D24" s="93"/>
      <c r="E24" s="93"/>
    </row>
    <row r="25" spans="1:5" ht="14.25" customHeight="1">
      <c r="A25" s="39" t="s">
        <v>92</v>
      </c>
      <c r="B25" s="31" t="s">
        <v>93</v>
      </c>
      <c r="C25" s="93"/>
      <c r="D25" s="93"/>
      <c r="E25" s="93"/>
    </row>
    <row r="26" spans="1:5" ht="12.75">
      <c r="A26" s="42"/>
      <c r="B26" s="34" t="s">
        <v>94</v>
      </c>
      <c r="C26" s="94">
        <f>SUM(C18:C25)</f>
        <v>0</v>
      </c>
      <c r="D26" s="94">
        <f>SUM(D18:D25)</f>
        <v>0</v>
      </c>
      <c r="E26" s="94">
        <f>SUM(E18:E25)</f>
        <v>0</v>
      </c>
    </row>
    <row r="27" spans="1:5" ht="12.75">
      <c r="A27" s="39" t="s">
        <v>95</v>
      </c>
      <c r="B27" s="31" t="s">
        <v>96</v>
      </c>
      <c r="C27" s="94"/>
      <c r="D27" s="94"/>
      <c r="E27" s="94"/>
    </row>
    <row r="28" spans="1:5" ht="12.75">
      <c r="A28" s="39" t="s">
        <v>97</v>
      </c>
      <c r="B28" s="31" t="s">
        <v>98</v>
      </c>
      <c r="C28" s="93"/>
      <c r="D28" s="93"/>
      <c r="E28" s="93"/>
    </row>
    <row r="29" spans="1:5" ht="12.75">
      <c r="A29" s="42"/>
      <c r="B29" s="34" t="s">
        <v>99</v>
      </c>
      <c r="C29" s="94">
        <f>SUM(C26+C27+C28)</f>
        <v>0</v>
      </c>
      <c r="D29" s="94">
        <f>SUM(D26+D27+D28)</f>
        <v>0</v>
      </c>
      <c r="E29" s="94">
        <f>SUM(E26+E27+E28)</f>
        <v>0</v>
      </c>
    </row>
    <row r="30" spans="1:5" ht="12.75">
      <c r="A30" s="39" t="s">
        <v>100</v>
      </c>
      <c r="B30" s="31" t="s">
        <v>101</v>
      </c>
      <c r="C30" s="95"/>
      <c r="D30" s="95"/>
      <c r="E30" s="95"/>
    </row>
    <row r="31" spans="1:8" s="363" customFormat="1" ht="144" customHeight="1">
      <c r="A31" s="39" t="s">
        <v>102</v>
      </c>
      <c r="B31" s="31" t="s">
        <v>103</v>
      </c>
      <c r="C31" s="362">
        <v>6331727</v>
      </c>
      <c r="D31" s="362">
        <v>11688467</v>
      </c>
      <c r="E31" s="362">
        <v>4758314</v>
      </c>
      <c r="F31" s="364" t="s">
        <v>304</v>
      </c>
      <c r="G31" s="364" t="s">
        <v>305</v>
      </c>
      <c r="H31" s="365" t="s">
        <v>307</v>
      </c>
    </row>
    <row r="32" spans="1:9" ht="12.75" customHeight="1">
      <c r="A32" s="39" t="s">
        <v>226</v>
      </c>
      <c r="B32" s="31" t="s">
        <v>227</v>
      </c>
      <c r="C32" s="9">
        <v>0</v>
      </c>
      <c r="D32" s="9">
        <v>164110</v>
      </c>
      <c r="E32" s="9">
        <v>0</v>
      </c>
      <c r="G32" s="78"/>
      <c r="H32" s="169"/>
      <c r="I32" s="170"/>
    </row>
    <row r="33" spans="1:7" ht="12.75">
      <c r="A33" s="39" t="s">
        <v>104</v>
      </c>
      <c r="B33" s="49" t="s">
        <v>105</v>
      </c>
      <c r="C33" s="9">
        <v>6623610</v>
      </c>
      <c r="D33" s="9">
        <v>8083208</v>
      </c>
      <c r="E33" s="9">
        <v>1284757</v>
      </c>
      <c r="F33" s="80" t="s">
        <v>306</v>
      </c>
      <c r="G33" s="78"/>
    </row>
    <row r="34" spans="1:7" ht="12.75">
      <c r="A34" s="39" t="s">
        <v>106</v>
      </c>
      <c r="B34" s="31" t="s">
        <v>107</v>
      </c>
      <c r="C34" s="9"/>
      <c r="D34" s="9"/>
      <c r="E34" s="9"/>
      <c r="G34" s="78">
        <f>E34-D34</f>
        <v>0</v>
      </c>
    </row>
    <row r="35" spans="1:7" ht="12.75">
      <c r="A35" s="39" t="s">
        <v>108</v>
      </c>
      <c r="B35" s="31" t="s">
        <v>109</v>
      </c>
      <c r="C35" s="9"/>
      <c r="D35" s="9"/>
      <c r="E35" s="9"/>
      <c r="G35" s="78">
        <f>E35-D35</f>
        <v>0</v>
      </c>
    </row>
    <row r="36" spans="1:7" ht="13.5" customHeight="1">
      <c r="A36" s="39"/>
      <c r="B36" s="34" t="s">
        <v>110</v>
      </c>
      <c r="C36" s="178">
        <f>C33+C30+C32+C31</f>
        <v>12955337</v>
      </c>
      <c r="D36" s="178">
        <f>D33+D30+D32+D31</f>
        <v>19935785</v>
      </c>
      <c r="E36" s="178">
        <f>E33+E30+E32+E31</f>
        <v>6043071</v>
      </c>
      <c r="G36" s="78"/>
    </row>
    <row r="37" spans="1:7" ht="13.5" customHeight="1">
      <c r="A37" s="39" t="s">
        <v>111</v>
      </c>
      <c r="B37" s="31" t="s">
        <v>112</v>
      </c>
      <c r="C37" s="9"/>
      <c r="D37" s="9"/>
      <c r="E37" s="9"/>
      <c r="G37" s="78"/>
    </row>
    <row r="38" spans="1:7" ht="13.5" customHeight="1">
      <c r="A38" s="39" t="s">
        <v>111</v>
      </c>
      <c r="B38" s="31" t="s">
        <v>113</v>
      </c>
      <c r="C38" s="9"/>
      <c r="D38" s="9"/>
      <c r="E38" s="9"/>
      <c r="G38" s="78"/>
    </row>
    <row r="39" spans="1:7" ht="13.5" customHeight="1">
      <c r="A39" s="39" t="s">
        <v>111</v>
      </c>
      <c r="B39" s="31" t="s">
        <v>114</v>
      </c>
      <c r="C39" s="9"/>
      <c r="D39" s="9"/>
      <c r="E39" s="9"/>
      <c r="G39" s="78"/>
    </row>
    <row r="40" spans="1:7" ht="13.5" customHeight="1">
      <c r="A40" s="39" t="s">
        <v>111</v>
      </c>
      <c r="B40" s="31" t="s">
        <v>115</v>
      </c>
      <c r="C40" s="9"/>
      <c r="D40" s="9"/>
      <c r="E40" s="9"/>
      <c r="G40" s="78"/>
    </row>
    <row r="41" spans="1:7" ht="13.5" customHeight="1">
      <c r="A41" s="42"/>
      <c r="B41" s="34" t="s">
        <v>116</v>
      </c>
      <c r="C41" s="9"/>
      <c r="D41" s="9"/>
      <c r="E41" s="9"/>
      <c r="G41" s="78"/>
    </row>
    <row r="42" spans="1:7" ht="13.5" customHeight="1">
      <c r="A42" s="50"/>
      <c r="B42" s="51" t="s">
        <v>117</v>
      </c>
      <c r="C42" s="52">
        <f>C36+C29+C17+C41</f>
        <v>12955337</v>
      </c>
      <c r="D42" s="52">
        <f>D36+D29+D17+D41</f>
        <v>19935785</v>
      </c>
      <c r="E42" s="52">
        <f>E36+E29+E17+E41</f>
        <v>6043071</v>
      </c>
      <c r="G42" s="78"/>
    </row>
    <row r="43" spans="1:7" ht="13.5" customHeight="1">
      <c r="A43" s="30" t="s">
        <v>118</v>
      </c>
      <c r="B43" s="31" t="s">
        <v>119</v>
      </c>
      <c r="C43" s="9"/>
      <c r="D43" s="9"/>
      <c r="E43" s="9"/>
      <c r="G43" s="78"/>
    </row>
    <row r="44" spans="1:7" ht="26.25">
      <c r="A44" s="30" t="s">
        <v>120</v>
      </c>
      <c r="B44" s="31" t="s">
        <v>121</v>
      </c>
      <c r="C44" s="9"/>
      <c r="D44" s="9"/>
      <c r="E44" s="9"/>
      <c r="G44" s="78"/>
    </row>
    <row r="45" spans="1:7" ht="26.25">
      <c r="A45" s="33"/>
      <c r="B45" s="34" t="s">
        <v>122</v>
      </c>
      <c r="C45" s="9"/>
      <c r="D45" s="9"/>
      <c r="E45" s="9"/>
      <c r="G45" s="78"/>
    </row>
    <row r="46" spans="1:7" ht="12.75">
      <c r="A46" s="39" t="s">
        <v>123</v>
      </c>
      <c r="B46" s="31" t="s">
        <v>17</v>
      </c>
      <c r="C46" s="9">
        <v>18199964</v>
      </c>
      <c r="D46" s="9">
        <v>18200000</v>
      </c>
      <c r="E46" s="9">
        <v>0</v>
      </c>
      <c r="G46" s="78"/>
    </row>
    <row r="47" spans="1:7" ht="12.75">
      <c r="A47" s="39" t="s">
        <v>124</v>
      </c>
      <c r="B47" s="31" t="s">
        <v>125</v>
      </c>
      <c r="C47" s="9"/>
      <c r="D47" s="9"/>
      <c r="E47" s="9"/>
      <c r="G47" s="78"/>
    </row>
    <row r="48" spans="1:7" ht="12.75">
      <c r="A48" s="39" t="s">
        <v>126</v>
      </c>
      <c r="B48" s="31" t="s">
        <v>127</v>
      </c>
      <c r="C48" s="9"/>
      <c r="D48" s="9"/>
      <c r="E48" s="9"/>
      <c r="G48" s="78"/>
    </row>
    <row r="49" spans="1:7" ht="12.75">
      <c r="A49" s="42"/>
      <c r="B49" s="34" t="s">
        <v>128</v>
      </c>
      <c r="C49" s="9">
        <f>SUM(C46:C48)</f>
        <v>18199964</v>
      </c>
      <c r="D49" s="9">
        <f>SUM(D46:D48)</f>
        <v>18200000</v>
      </c>
      <c r="E49" s="9">
        <f>SUM(E46:E48)</f>
        <v>0</v>
      </c>
      <c r="G49" s="78"/>
    </row>
    <row r="50" spans="1:7" ht="26.25">
      <c r="A50" s="39" t="s">
        <v>129</v>
      </c>
      <c r="B50" s="31" t="s">
        <v>130</v>
      </c>
      <c r="C50" s="9"/>
      <c r="D50" s="9"/>
      <c r="E50" s="9"/>
      <c r="G50" s="78"/>
    </row>
    <row r="51" spans="1:7" ht="26.25">
      <c r="A51" s="39"/>
      <c r="B51" s="31" t="s">
        <v>131</v>
      </c>
      <c r="C51" s="9">
        <v>0</v>
      </c>
      <c r="D51" s="9">
        <v>0</v>
      </c>
      <c r="E51" s="9">
        <v>0</v>
      </c>
      <c r="F51" s="234"/>
      <c r="G51" s="78"/>
    </row>
    <row r="52" spans="1:7" ht="12.75">
      <c r="A52" s="39">
        <v>272</v>
      </c>
      <c r="B52" s="31" t="s">
        <v>132</v>
      </c>
      <c r="C52" s="9"/>
      <c r="D52" s="9"/>
      <c r="E52" s="9"/>
      <c r="G52" s="78"/>
    </row>
    <row r="53" spans="1:7" ht="14.25" customHeight="1">
      <c r="A53" s="42">
        <v>276</v>
      </c>
      <c r="B53" s="34" t="s">
        <v>133</v>
      </c>
      <c r="C53" s="178"/>
      <c r="D53" s="178"/>
      <c r="E53" s="178"/>
      <c r="G53" s="78"/>
    </row>
    <row r="54" spans="1:7" ht="12.75">
      <c r="A54" s="50"/>
      <c r="B54" s="51" t="s">
        <v>134</v>
      </c>
      <c r="C54" s="178">
        <f>C45+C49+C53</f>
        <v>18199964</v>
      </c>
      <c r="D54" s="178">
        <f>D45+D49+D53</f>
        <v>18200000</v>
      </c>
      <c r="E54" s="178">
        <f>E45+E49+E53</f>
        <v>0</v>
      </c>
      <c r="G54" s="78"/>
    </row>
    <row r="55" spans="1:7" ht="12.75">
      <c r="A55" s="50" t="s">
        <v>135</v>
      </c>
      <c r="B55" s="51" t="s">
        <v>136</v>
      </c>
      <c r="C55" s="9"/>
      <c r="D55" s="9"/>
      <c r="E55" s="9"/>
      <c r="G55" s="78"/>
    </row>
    <row r="56" spans="1:7" ht="12.75">
      <c r="A56" s="42">
        <v>277</v>
      </c>
      <c r="B56" s="34" t="s">
        <v>137</v>
      </c>
      <c r="C56" s="43">
        <f>C54+C42+C55</f>
        <v>31155301</v>
      </c>
      <c r="D56" s="43">
        <f>D54+D42+D55</f>
        <v>38135785</v>
      </c>
      <c r="E56" s="43">
        <f>E54+E42+E55</f>
        <v>6043071</v>
      </c>
      <c r="G56" s="78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61" r:id="rId1"/>
  <headerFooter alignWithMargins="0">
    <oddHeader>&amp;C&amp;P/&amp;N&amp;R&amp;A</oddHeader>
    <oddFooter>&amp;L&amp;D&amp;R&amp;F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57"/>
  <sheetViews>
    <sheetView view="pageBreakPreview" zoomScaleNormal="80" zoomScaleSheetLayoutView="100" zoomScalePageLayoutView="0" workbookViewId="0" topLeftCell="A1">
      <selection activeCell="D1" sqref="D1"/>
    </sheetView>
  </sheetViews>
  <sheetFormatPr defaultColWidth="8.83203125" defaultRowHeight="18"/>
  <cols>
    <col min="1" max="1" width="8.83203125" style="3" customWidth="1"/>
    <col min="2" max="2" width="39.33203125" style="3" customWidth="1"/>
    <col min="3" max="4" width="10.41015625" style="79" customWidth="1"/>
    <col min="5" max="5" width="10.41015625" style="262" customWidth="1"/>
    <col min="6" max="6" width="18.33203125" style="3" customWidth="1"/>
    <col min="7" max="16384" width="8.83203125" style="3" customWidth="1"/>
  </cols>
  <sheetData>
    <row r="1" spans="1:5" ht="12.75">
      <c r="A1" s="23"/>
      <c r="B1" s="23"/>
      <c r="C1" s="81"/>
      <c r="D1" s="81"/>
      <c r="E1" s="233" t="s">
        <v>197</v>
      </c>
    </row>
    <row r="2" spans="1:5" ht="12.75">
      <c r="A2" s="24">
        <v>841091</v>
      </c>
      <c r="B2" s="96" t="s">
        <v>321</v>
      </c>
      <c r="C2" s="96"/>
      <c r="D2" s="3"/>
      <c r="E2" s="235"/>
    </row>
    <row r="3" spans="1:5" ht="26.25">
      <c r="A3" s="24" t="s">
        <v>228</v>
      </c>
      <c r="B3" s="26" t="s">
        <v>3</v>
      </c>
      <c r="C3" s="171" t="s">
        <v>262</v>
      </c>
      <c r="D3" s="240" t="s">
        <v>292</v>
      </c>
      <c r="E3" s="240" t="s">
        <v>322</v>
      </c>
    </row>
    <row r="4" spans="1:7" ht="15.75" customHeight="1">
      <c r="A4" s="30" t="s">
        <v>49</v>
      </c>
      <c r="B4" s="31" t="s">
        <v>50</v>
      </c>
      <c r="C4" s="41">
        <v>33220345</v>
      </c>
      <c r="D4" s="304">
        <v>25384228</v>
      </c>
      <c r="E4" s="304">
        <v>32721980</v>
      </c>
      <c r="F4" s="355"/>
      <c r="G4" s="266"/>
    </row>
    <row r="5" spans="1:7" ht="23.25" customHeight="1">
      <c r="A5" s="30" t="s">
        <v>51</v>
      </c>
      <c r="B5" s="31" t="s">
        <v>52</v>
      </c>
      <c r="C5" s="41">
        <v>40685820</v>
      </c>
      <c r="D5" s="304">
        <v>30941012</v>
      </c>
      <c r="E5" s="304">
        <v>40026800</v>
      </c>
      <c r="F5" s="355"/>
      <c r="G5" s="266"/>
    </row>
    <row r="6" spans="1:7" ht="27" customHeight="1">
      <c r="A6" s="30" t="s">
        <v>53</v>
      </c>
      <c r="B6" s="31" t="s">
        <v>263</v>
      </c>
      <c r="C6" s="41">
        <v>9485920</v>
      </c>
      <c r="D6" s="304">
        <v>7570574</v>
      </c>
      <c r="E6" s="304">
        <v>9607230</v>
      </c>
      <c r="F6" s="355"/>
      <c r="G6" s="266"/>
    </row>
    <row r="7" spans="1:7" ht="27" customHeight="1">
      <c r="A7" s="30"/>
      <c r="B7" s="31" t="s">
        <v>264</v>
      </c>
      <c r="C7" s="41">
        <v>22826412</v>
      </c>
      <c r="D7" s="304">
        <v>18004057</v>
      </c>
      <c r="E7" s="304">
        <v>25404179</v>
      </c>
      <c r="F7" s="355"/>
      <c r="G7" s="266"/>
    </row>
    <row r="8" spans="1:7" ht="26.25" customHeight="1">
      <c r="A8" s="30" t="s">
        <v>55</v>
      </c>
      <c r="B8" s="31" t="s">
        <v>56</v>
      </c>
      <c r="C8" s="41">
        <v>3205090</v>
      </c>
      <c r="D8" s="304">
        <v>2476280</v>
      </c>
      <c r="E8" s="304">
        <v>3248684</v>
      </c>
      <c r="F8" s="355"/>
      <c r="G8" s="235"/>
    </row>
    <row r="9" spans="1:6" ht="70.5" customHeight="1">
      <c r="A9" s="30" t="s">
        <v>57</v>
      </c>
      <c r="B9" s="31" t="s">
        <v>58</v>
      </c>
      <c r="C9" s="97">
        <v>0</v>
      </c>
      <c r="D9" s="304">
        <v>18779699</v>
      </c>
      <c r="E9" s="304">
        <v>5443503</v>
      </c>
      <c r="F9" s="323"/>
    </row>
    <row r="10" spans="1:6" ht="17.25" customHeight="1">
      <c r="A10" s="30" t="s">
        <v>59</v>
      </c>
      <c r="B10" s="31" t="s">
        <v>60</v>
      </c>
      <c r="C10" s="97"/>
      <c r="D10" s="304">
        <v>752800</v>
      </c>
      <c r="E10" s="304">
        <v>0</v>
      </c>
      <c r="F10" s="235"/>
    </row>
    <row r="11" spans="1:5" ht="17.25" customHeight="1">
      <c r="A11" s="33" t="s">
        <v>61</v>
      </c>
      <c r="B11" s="34" t="s">
        <v>62</v>
      </c>
      <c r="C11" s="45">
        <f>SUM(C4:C10)</f>
        <v>109423587</v>
      </c>
      <c r="D11" s="305">
        <f>SUM(D4:D10)</f>
        <v>103908650</v>
      </c>
      <c r="E11" s="305">
        <f>SUM(E4:E10)</f>
        <v>116452376</v>
      </c>
    </row>
    <row r="12" spans="1:5" ht="17.25" customHeight="1">
      <c r="A12" s="30" t="s">
        <v>63</v>
      </c>
      <c r="B12" s="31" t="s">
        <v>64</v>
      </c>
      <c r="C12" s="97"/>
      <c r="D12" s="306"/>
      <c r="E12" s="306"/>
    </row>
    <row r="13" spans="1:5" ht="17.25" customHeight="1">
      <c r="A13" s="30" t="s">
        <v>65</v>
      </c>
      <c r="B13" s="31" t="s">
        <v>66</v>
      </c>
      <c r="C13" s="97"/>
      <c r="D13" s="306"/>
      <c r="E13" s="306"/>
    </row>
    <row r="14" spans="1:5" ht="17.25" customHeight="1">
      <c r="A14" s="30" t="s">
        <v>67</v>
      </c>
      <c r="B14" s="31" t="s">
        <v>68</v>
      </c>
      <c r="C14" s="97"/>
      <c r="D14" s="306"/>
      <c r="E14" s="306"/>
    </row>
    <row r="15" spans="1:5" ht="17.25" customHeight="1">
      <c r="A15" s="30" t="s">
        <v>69</v>
      </c>
      <c r="B15" s="31" t="s">
        <v>70</v>
      </c>
      <c r="C15" s="97"/>
      <c r="D15" s="306"/>
      <c r="E15" s="306"/>
    </row>
    <row r="16" spans="1:5" ht="17.25" customHeight="1">
      <c r="A16" s="30" t="s">
        <v>71</v>
      </c>
      <c r="B16" s="31" t="s">
        <v>72</v>
      </c>
      <c r="C16" s="97"/>
      <c r="D16" s="306"/>
      <c r="E16" s="306"/>
    </row>
    <row r="17" spans="1:5" ht="17.25" customHeight="1">
      <c r="A17" s="30" t="s">
        <v>71</v>
      </c>
      <c r="B17" s="31" t="s">
        <v>73</v>
      </c>
      <c r="C17" s="97"/>
      <c r="D17" s="306"/>
      <c r="E17" s="306"/>
    </row>
    <row r="18" spans="1:5" ht="24.75" customHeight="1">
      <c r="A18" s="33"/>
      <c r="B18" s="34" t="s">
        <v>74</v>
      </c>
      <c r="C18" s="98">
        <f>SUM(C12:C17)</f>
        <v>0</v>
      </c>
      <c r="D18" s="307">
        <f>SUM(D12:D17)</f>
        <v>0</v>
      </c>
      <c r="E18" s="307">
        <f>SUM(E12:E17)</f>
        <v>0</v>
      </c>
    </row>
    <row r="19" spans="1:5" ht="17.25" customHeight="1">
      <c r="A19" s="30" t="s">
        <v>75</v>
      </c>
      <c r="B19" s="31" t="s">
        <v>76</v>
      </c>
      <c r="C19" s="97"/>
      <c r="D19" s="306"/>
      <c r="E19" s="306"/>
    </row>
    <row r="20" spans="1:5" ht="17.25" customHeight="1">
      <c r="A20" s="30" t="s">
        <v>77</v>
      </c>
      <c r="B20" s="31" t="s">
        <v>78</v>
      </c>
      <c r="C20" s="97"/>
      <c r="D20" s="306"/>
      <c r="E20" s="306"/>
    </row>
    <row r="21" spans="1:5" ht="17.25" customHeight="1">
      <c r="A21" s="30" t="s">
        <v>79</v>
      </c>
      <c r="B21" s="31" t="s">
        <v>80</v>
      </c>
      <c r="C21" s="97"/>
      <c r="D21" s="306"/>
      <c r="E21" s="306"/>
    </row>
    <row r="22" spans="1:5" ht="14.25" customHeight="1">
      <c r="A22" s="30" t="s">
        <v>82</v>
      </c>
      <c r="B22" s="31" t="s">
        <v>83</v>
      </c>
      <c r="C22" s="97"/>
      <c r="D22" s="306"/>
      <c r="E22" s="306"/>
    </row>
    <row r="23" spans="1:5" ht="28.5" customHeight="1">
      <c r="A23" s="30" t="s">
        <v>85</v>
      </c>
      <c r="B23" s="31" t="s">
        <v>86</v>
      </c>
      <c r="C23" s="97"/>
      <c r="D23" s="306"/>
      <c r="E23" s="306"/>
    </row>
    <row r="24" spans="1:5" ht="13.5" customHeight="1">
      <c r="A24" s="39" t="s">
        <v>88</v>
      </c>
      <c r="B24" s="31" t="s">
        <v>89</v>
      </c>
      <c r="C24" s="97"/>
      <c r="D24" s="306"/>
      <c r="E24" s="306"/>
    </row>
    <row r="25" spans="1:5" ht="13.5" customHeight="1">
      <c r="A25" s="39" t="s">
        <v>90</v>
      </c>
      <c r="B25" s="31" t="s">
        <v>91</v>
      </c>
      <c r="C25" s="97"/>
      <c r="D25" s="306"/>
      <c r="E25" s="306"/>
    </row>
    <row r="26" spans="1:5" ht="13.5" customHeight="1">
      <c r="A26" s="39" t="s">
        <v>92</v>
      </c>
      <c r="B26" s="31" t="s">
        <v>93</v>
      </c>
      <c r="C26" s="97"/>
      <c r="D26" s="306"/>
      <c r="E26" s="306"/>
    </row>
    <row r="27" spans="1:5" ht="13.5" customHeight="1">
      <c r="A27" s="42"/>
      <c r="B27" s="34" t="s">
        <v>94</v>
      </c>
      <c r="C27" s="97"/>
      <c r="D27" s="306"/>
      <c r="E27" s="306"/>
    </row>
    <row r="28" spans="1:5" ht="13.5" customHeight="1">
      <c r="A28" s="39" t="s">
        <v>95</v>
      </c>
      <c r="B28" s="31" t="s">
        <v>96</v>
      </c>
      <c r="C28" s="97"/>
      <c r="D28" s="306"/>
      <c r="E28" s="306"/>
    </row>
    <row r="29" spans="1:5" ht="13.5" customHeight="1">
      <c r="A29" s="39" t="s">
        <v>97</v>
      </c>
      <c r="B29" s="31" t="s">
        <v>98</v>
      </c>
      <c r="C29" s="97"/>
      <c r="D29" s="306"/>
      <c r="E29" s="306"/>
    </row>
    <row r="30" spans="1:5" ht="13.5" customHeight="1">
      <c r="A30" s="42"/>
      <c r="B30" s="34" t="s">
        <v>99</v>
      </c>
      <c r="C30" s="97"/>
      <c r="D30" s="306"/>
      <c r="E30" s="306"/>
    </row>
    <row r="31" spans="1:5" ht="13.5" customHeight="1">
      <c r="A31" s="39" t="s">
        <v>100</v>
      </c>
      <c r="B31" s="31" t="s">
        <v>101</v>
      </c>
      <c r="C31" s="97"/>
      <c r="D31" s="306"/>
      <c r="E31" s="306"/>
    </row>
    <row r="32" spans="1:5" ht="13.5" customHeight="1">
      <c r="A32" s="39" t="s">
        <v>102</v>
      </c>
      <c r="B32" s="31" t="s">
        <v>103</v>
      </c>
      <c r="C32" s="97"/>
      <c r="D32" s="306"/>
      <c r="E32" s="306"/>
    </row>
    <row r="33" spans="1:5" ht="13.5" customHeight="1">
      <c r="A33" s="39" t="s">
        <v>104</v>
      </c>
      <c r="B33" s="49" t="s">
        <v>105</v>
      </c>
      <c r="C33" s="97">
        <v>0</v>
      </c>
      <c r="D33" s="306">
        <v>0</v>
      </c>
      <c r="E33" s="306">
        <v>0</v>
      </c>
    </row>
    <row r="34" spans="1:6" ht="13.5" customHeight="1">
      <c r="A34" s="39" t="s">
        <v>106</v>
      </c>
      <c r="B34" s="31" t="s">
        <v>107</v>
      </c>
      <c r="C34" s="97"/>
      <c r="D34" s="306"/>
      <c r="E34" s="306"/>
      <c r="F34" s="2"/>
    </row>
    <row r="35" spans="1:6" ht="13.5" customHeight="1">
      <c r="A35" s="39" t="s">
        <v>108</v>
      </c>
      <c r="B35" s="31" t="s">
        <v>109</v>
      </c>
      <c r="C35" s="97"/>
      <c r="D35" s="306"/>
      <c r="E35" s="306"/>
      <c r="F35" s="2"/>
    </row>
    <row r="36" spans="1:6" ht="13.5" customHeight="1">
      <c r="A36" s="39"/>
      <c r="B36" s="34" t="s">
        <v>110</v>
      </c>
      <c r="C36" s="168">
        <f>SUM(C31:C35)</f>
        <v>0</v>
      </c>
      <c r="D36" s="308">
        <f>SUM(D31:D35)</f>
        <v>0</v>
      </c>
      <c r="E36" s="308">
        <f>SUM(E31:E35)</f>
        <v>0</v>
      </c>
      <c r="F36" s="2"/>
    </row>
    <row r="37" spans="1:6" ht="13.5" customHeight="1">
      <c r="A37" s="39" t="s">
        <v>111</v>
      </c>
      <c r="B37" s="31" t="s">
        <v>112</v>
      </c>
      <c r="C37" s="97"/>
      <c r="D37" s="306"/>
      <c r="E37" s="306"/>
      <c r="F37" s="2"/>
    </row>
    <row r="38" spans="1:6" ht="13.5" customHeight="1">
      <c r="A38" s="39" t="s">
        <v>111</v>
      </c>
      <c r="B38" s="31" t="s">
        <v>113</v>
      </c>
      <c r="C38" s="97"/>
      <c r="D38" s="306"/>
      <c r="E38" s="306"/>
      <c r="F38" s="2"/>
    </row>
    <row r="39" spans="1:6" ht="13.5" customHeight="1">
      <c r="A39" s="39" t="s">
        <v>111</v>
      </c>
      <c r="B39" s="31" t="s">
        <v>114</v>
      </c>
      <c r="C39" s="97"/>
      <c r="D39" s="306"/>
      <c r="E39" s="306"/>
      <c r="F39" s="2"/>
    </row>
    <row r="40" spans="1:6" ht="13.5" customHeight="1">
      <c r="A40" s="39" t="s">
        <v>111</v>
      </c>
      <c r="B40" s="31" t="s">
        <v>115</v>
      </c>
      <c r="C40" s="97"/>
      <c r="D40" s="306"/>
      <c r="E40" s="306"/>
      <c r="F40" s="2"/>
    </row>
    <row r="41" spans="1:6" ht="13.5" customHeight="1">
      <c r="A41" s="42"/>
      <c r="B41" s="34" t="s">
        <v>116</v>
      </c>
      <c r="C41" s="97"/>
      <c r="D41" s="306"/>
      <c r="E41" s="306"/>
      <c r="F41" s="2"/>
    </row>
    <row r="42" spans="1:6" ht="14.25" customHeight="1">
      <c r="A42" s="50"/>
      <c r="B42" s="51" t="s">
        <v>117</v>
      </c>
      <c r="C42" s="179">
        <f>C36+C30+C18+C41+C11</f>
        <v>109423587</v>
      </c>
      <c r="D42" s="298">
        <f>D36+D30+D18+D41+D11</f>
        <v>103908650</v>
      </c>
      <c r="E42" s="298">
        <f>E36+E30+E18+E41+E11</f>
        <v>116452376</v>
      </c>
      <c r="F42" s="2"/>
    </row>
    <row r="43" spans="1:6" ht="13.5" customHeight="1">
      <c r="A43" s="30" t="s">
        <v>118</v>
      </c>
      <c r="B43" s="31" t="s">
        <v>119</v>
      </c>
      <c r="C43" s="41"/>
      <c r="D43" s="304">
        <v>14398144</v>
      </c>
      <c r="E43" s="304">
        <v>0</v>
      </c>
      <c r="F43" s="324"/>
    </row>
    <row r="44" spans="1:6" ht="13.5" customHeight="1">
      <c r="A44" s="30" t="s">
        <v>120</v>
      </c>
      <c r="B44" s="31" t="s">
        <v>121</v>
      </c>
      <c r="C44" s="41"/>
      <c r="D44" s="304"/>
      <c r="E44" s="304"/>
      <c r="F44" s="2"/>
    </row>
    <row r="45" spans="1:6" ht="26.25" customHeight="1">
      <c r="A45" s="33"/>
      <c r="B45" s="34" t="s">
        <v>122</v>
      </c>
      <c r="C45" s="180">
        <f>SUM(C43:C44)</f>
        <v>0</v>
      </c>
      <c r="D45" s="299">
        <f>SUM(D43:D44)</f>
        <v>14398144</v>
      </c>
      <c r="E45" s="299">
        <f>SUM(E43:E44)</f>
        <v>0</v>
      </c>
      <c r="F45" s="2"/>
    </row>
    <row r="46" spans="1:6" ht="12.75">
      <c r="A46" s="39" t="s">
        <v>123</v>
      </c>
      <c r="B46" s="31" t="s">
        <v>17</v>
      </c>
      <c r="C46" s="41">
        <v>0</v>
      </c>
      <c r="D46" s="304">
        <v>0</v>
      </c>
      <c r="E46" s="304">
        <v>0</v>
      </c>
      <c r="F46" s="99"/>
    </row>
    <row r="47" spans="1:6" ht="12.75">
      <c r="A47" s="39" t="s">
        <v>124</v>
      </c>
      <c r="B47" s="31" t="s">
        <v>125</v>
      </c>
      <c r="C47" s="41"/>
      <c r="D47" s="304"/>
      <c r="E47" s="304"/>
      <c r="F47" s="99"/>
    </row>
    <row r="48" spans="1:6" ht="12.75">
      <c r="A48" s="39" t="s">
        <v>126</v>
      </c>
      <c r="B48" s="31" t="s">
        <v>229</v>
      </c>
      <c r="C48" s="41"/>
      <c r="D48" s="304"/>
      <c r="E48" s="304"/>
      <c r="F48" s="99"/>
    </row>
    <row r="49" spans="1:6" ht="16.5" customHeight="1">
      <c r="A49" s="39"/>
      <c r="B49" s="31" t="s">
        <v>230</v>
      </c>
      <c r="C49" s="41"/>
      <c r="D49" s="304"/>
      <c r="E49" s="304"/>
      <c r="F49" s="99"/>
    </row>
    <row r="50" spans="1:6" ht="13.5" customHeight="1">
      <c r="A50" s="42"/>
      <c r="B50" s="34" t="s">
        <v>128</v>
      </c>
      <c r="C50" s="180">
        <f>SUM(C46:C49)</f>
        <v>0</v>
      </c>
      <c r="D50" s="299">
        <f>SUM(D46:D49)</f>
        <v>0</v>
      </c>
      <c r="E50" s="299">
        <f>SUM(E46:E49)</f>
        <v>0</v>
      </c>
      <c r="F50" s="99"/>
    </row>
    <row r="51" spans="1:6" ht="27.75" customHeight="1">
      <c r="A51" s="39" t="s">
        <v>129</v>
      </c>
      <c r="B51" s="31" t="s">
        <v>130</v>
      </c>
      <c r="C51" s="269">
        <v>200659</v>
      </c>
      <c r="D51" s="309">
        <v>326664</v>
      </c>
      <c r="E51" s="309">
        <v>0</v>
      </c>
      <c r="F51" s="332" t="s">
        <v>308</v>
      </c>
    </row>
    <row r="52" spans="1:5" ht="14.25" customHeight="1">
      <c r="A52" s="39"/>
      <c r="B52" s="31" t="s">
        <v>131</v>
      </c>
      <c r="C52" s="41"/>
      <c r="D52" s="304"/>
      <c r="E52" s="304"/>
    </row>
    <row r="53" spans="1:5" ht="14.25" customHeight="1">
      <c r="A53" s="39">
        <v>272</v>
      </c>
      <c r="B53" s="31" t="s">
        <v>132</v>
      </c>
      <c r="C53" s="41"/>
      <c r="D53" s="304"/>
      <c r="E53" s="304"/>
    </row>
    <row r="54" spans="1:5" ht="14.25" customHeight="1">
      <c r="A54" s="42">
        <v>276</v>
      </c>
      <c r="B54" s="34" t="s">
        <v>133</v>
      </c>
      <c r="C54" s="45">
        <f>SUM(C51:C53)</f>
        <v>200659</v>
      </c>
      <c r="D54" s="305">
        <f>SUM(D51:D53)</f>
        <v>326664</v>
      </c>
      <c r="E54" s="305">
        <f>SUM(E51:E53)</f>
        <v>0</v>
      </c>
    </row>
    <row r="55" spans="1:5" ht="14.25" customHeight="1">
      <c r="A55" s="50"/>
      <c r="B55" s="51" t="s">
        <v>134</v>
      </c>
      <c r="C55" s="54">
        <f>C50+C54+C45</f>
        <v>200659</v>
      </c>
      <c r="D55" s="310">
        <f>D50+D54+D45</f>
        <v>14724808</v>
      </c>
      <c r="E55" s="310">
        <f>E50+E54+E45</f>
        <v>0</v>
      </c>
    </row>
    <row r="56" spans="1:5" ht="14.25" customHeight="1">
      <c r="A56" s="50" t="s">
        <v>231</v>
      </c>
      <c r="B56" s="51" t="s">
        <v>232</v>
      </c>
      <c r="C56" s="41"/>
      <c r="D56" s="304"/>
      <c r="E56" s="304"/>
    </row>
    <row r="57" spans="1:5" ht="14.25" customHeight="1">
      <c r="A57" s="42">
        <v>277</v>
      </c>
      <c r="B57" s="34" t="s">
        <v>137</v>
      </c>
      <c r="C57" s="45">
        <f>C55+C42+C56</f>
        <v>109624246</v>
      </c>
      <c r="D57" s="305">
        <f>D55+D42+D56</f>
        <v>118633458</v>
      </c>
      <c r="E57" s="305">
        <f>E55+E42+E56</f>
        <v>116452376</v>
      </c>
    </row>
  </sheetData>
  <sheetProtection selectLockedCells="1" selectUnlockedCells="1"/>
  <mergeCells count="1">
    <mergeCell ref="F4:F8"/>
  </mergeCells>
  <printOptions headings="1"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68" r:id="rId1"/>
  <headerFooter alignWithMargins="0">
    <oddHeader>&amp;C&amp;P/&amp;N&amp;R&amp;A</oddHeader>
    <oddFooter>&amp;L&amp;D&amp;R&amp;F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55"/>
  <sheetViews>
    <sheetView view="pageBreakPreview" zoomScaleNormal="80" zoomScaleSheetLayoutView="100" zoomScalePageLayoutView="0" workbookViewId="0" topLeftCell="A1">
      <selection activeCell="D1" sqref="D1"/>
    </sheetView>
  </sheetViews>
  <sheetFormatPr defaultColWidth="8.83203125" defaultRowHeight="18"/>
  <cols>
    <col min="1" max="1" width="10.41015625" style="3" customWidth="1"/>
    <col min="2" max="2" width="38" style="3" customWidth="1"/>
    <col min="3" max="3" width="9.16015625" style="3" customWidth="1"/>
    <col min="4" max="5" width="9.91015625" style="235" customWidth="1"/>
    <col min="6" max="6" width="16.91015625" style="3" customWidth="1"/>
    <col min="7" max="16384" width="8.83203125" style="3" customWidth="1"/>
  </cols>
  <sheetData>
    <row r="1" ht="12.75">
      <c r="E1" s="235" t="s">
        <v>197</v>
      </c>
    </row>
    <row r="2" spans="1:6" ht="12.75">
      <c r="A2" s="102">
        <v>841907</v>
      </c>
      <c r="B2" s="103" t="s">
        <v>321</v>
      </c>
      <c r="C2" s="103"/>
      <c r="D2" s="293"/>
      <c r="E2" s="293"/>
      <c r="F2" s="105"/>
    </row>
    <row r="3" spans="1:6" ht="26.25">
      <c r="A3" s="102">
        <v>18030</v>
      </c>
      <c r="B3" s="103" t="s">
        <v>8</v>
      </c>
      <c r="C3" s="171" t="s">
        <v>262</v>
      </c>
      <c r="D3" s="240" t="s">
        <v>292</v>
      </c>
      <c r="E3" s="240" t="s">
        <v>322</v>
      </c>
      <c r="F3" s="106"/>
    </row>
    <row r="4" spans="1:6" ht="31.5" customHeight="1">
      <c r="A4" s="107" t="s">
        <v>49</v>
      </c>
      <c r="B4" s="108" t="s">
        <v>50</v>
      </c>
      <c r="C4" s="109">
        <v>0</v>
      </c>
      <c r="D4" s="294">
        <v>0</v>
      </c>
      <c r="E4" s="294">
        <v>0</v>
      </c>
      <c r="F4" s="110"/>
    </row>
    <row r="5" spans="1:6" ht="24.75" customHeight="1">
      <c r="A5" s="107" t="s">
        <v>51</v>
      </c>
      <c r="B5" s="108" t="s">
        <v>52</v>
      </c>
      <c r="C5" s="109"/>
      <c r="D5" s="294"/>
      <c r="E5" s="294"/>
      <c r="F5" s="110"/>
    </row>
    <row r="6" spans="1:6" ht="24.75" customHeight="1">
      <c r="A6" s="107" t="s">
        <v>53</v>
      </c>
      <c r="B6" s="108" t="s">
        <v>54</v>
      </c>
      <c r="C6" s="109"/>
      <c r="D6" s="294"/>
      <c r="E6" s="294"/>
      <c r="F6" s="110"/>
    </row>
    <row r="7" spans="1:6" ht="24.75" customHeight="1">
      <c r="A7" s="107" t="s">
        <v>55</v>
      </c>
      <c r="B7" s="108" t="s">
        <v>56</v>
      </c>
      <c r="C7" s="109"/>
      <c r="D7" s="294"/>
      <c r="E7" s="294"/>
      <c r="F7" s="110"/>
    </row>
    <row r="8" spans="1:6" ht="24.75" customHeight="1">
      <c r="A8" s="107" t="s">
        <v>57</v>
      </c>
      <c r="B8" s="108" t="s">
        <v>58</v>
      </c>
      <c r="C8" s="109"/>
      <c r="D8" s="294"/>
      <c r="E8" s="294"/>
      <c r="F8" s="110"/>
    </row>
    <row r="9" spans="1:6" ht="12.75">
      <c r="A9" s="107" t="s">
        <v>59</v>
      </c>
      <c r="B9" s="108" t="s">
        <v>60</v>
      </c>
      <c r="C9" s="109">
        <v>0</v>
      </c>
      <c r="D9" s="294">
        <v>0</v>
      </c>
      <c r="E9" s="294">
        <v>0</v>
      </c>
      <c r="F9" s="110"/>
    </row>
    <row r="10" spans="1:6" ht="12.75">
      <c r="A10" s="104" t="s">
        <v>61</v>
      </c>
      <c r="B10" s="111" t="s">
        <v>62</v>
      </c>
      <c r="C10" s="112">
        <f>SUM(C4:C9)</f>
        <v>0</v>
      </c>
      <c r="D10" s="295">
        <f>SUM(D4:D9)</f>
        <v>0</v>
      </c>
      <c r="E10" s="295">
        <f>SUM(E4:E9)</f>
        <v>0</v>
      </c>
      <c r="F10" s="113"/>
    </row>
    <row r="11" spans="1:6" ht="12.75">
      <c r="A11" s="107" t="s">
        <v>63</v>
      </c>
      <c r="B11" s="108" t="s">
        <v>64</v>
      </c>
      <c r="C11" s="109"/>
      <c r="D11" s="294"/>
      <c r="E11" s="294"/>
      <c r="F11" s="110"/>
    </row>
    <row r="12" spans="1:6" ht="12.75">
      <c r="A12" s="107" t="s">
        <v>65</v>
      </c>
      <c r="B12" s="108" t="s">
        <v>66</v>
      </c>
      <c r="C12" s="109">
        <v>0</v>
      </c>
      <c r="D12" s="294">
        <v>0</v>
      </c>
      <c r="E12" s="294">
        <v>0</v>
      </c>
      <c r="F12" s="110"/>
    </row>
    <row r="13" spans="1:6" ht="12.75">
      <c r="A13" s="107" t="s">
        <v>67</v>
      </c>
      <c r="B13" s="108" t="s">
        <v>68</v>
      </c>
      <c r="C13" s="109"/>
      <c r="D13" s="294"/>
      <c r="E13" s="294"/>
      <c r="F13" s="110"/>
    </row>
    <row r="14" spans="1:6" ht="12.75">
      <c r="A14" s="107" t="s">
        <v>69</v>
      </c>
      <c r="B14" s="108" t="s">
        <v>70</v>
      </c>
      <c r="C14" s="109"/>
      <c r="D14" s="294"/>
      <c r="E14" s="294"/>
      <c r="F14" s="110"/>
    </row>
    <row r="15" spans="1:6" ht="12.75">
      <c r="A15" s="107" t="s">
        <v>71</v>
      </c>
      <c r="B15" s="108" t="s">
        <v>72</v>
      </c>
      <c r="C15" s="109"/>
      <c r="D15" s="294"/>
      <c r="E15" s="294"/>
      <c r="F15" s="110"/>
    </row>
    <row r="16" spans="1:6" ht="12.75">
      <c r="A16" s="107" t="s">
        <v>71</v>
      </c>
      <c r="B16" s="108" t="s">
        <v>73</v>
      </c>
      <c r="C16" s="109"/>
      <c r="D16" s="294"/>
      <c r="E16" s="294"/>
      <c r="F16" s="110"/>
    </row>
    <row r="17" spans="1:6" ht="26.25">
      <c r="A17" s="104"/>
      <c r="B17" s="111" t="s">
        <v>74</v>
      </c>
      <c r="C17" s="112">
        <f>SUM(C11:C16)</f>
        <v>0</v>
      </c>
      <c r="D17" s="295">
        <f>SUM(D11:D16)</f>
        <v>0</v>
      </c>
      <c r="E17" s="295">
        <f>SUM(E11:E16)</f>
        <v>0</v>
      </c>
      <c r="F17" s="113"/>
    </row>
    <row r="18" spans="1:6" ht="12.75">
      <c r="A18" s="107" t="s">
        <v>75</v>
      </c>
      <c r="B18" s="108" t="s">
        <v>76</v>
      </c>
      <c r="C18" s="109"/>
      <c r="D18" s="294"/>
      <c r="E18" s="294"/>
      <c r="F18" s="110"/>
    </row>
    <row r="19" spans="1:6" ht="12.75">
      <c r="A19" s="107" t="s">
        <v>77</v>
      </c>
      <c r="B19" s="108" t="s">
        <v>78</v>
      </c>
      <c r="C19" s="109"/>
      <c r="D19" s="294"/>
      <c r="E19" s="294"/>
      <c r="F19" s="110"/>
    </row>
    <row r="20" spans="1:6" ht="12.75">
      <c r="A20" s="107" t="s">
        <v>79</v>
      </c>
      <c r="B20" s="108" t="s">
        <v>80</v>
      </c>
      <c r="C20" s="109"/>
      <c r="D20" s="294"/>
      <c r="E20" s="294"/>
      <c r="F20" s="110"/>
    </row>
    <row r="21" spans="1:6" ht="12.75">
      <c r="A21" s="107" t="s">
        <v>82</v>
      </c>
      <c r="B21" s="108" t="s">
        <v>83</v>
      </c>
      <c r="C21" s="109"/>
      <c r="D21" s="294"/>
      <c r="E21" s="294"/>
      <c r="F21" s="110"/>
    </row>
    <row r="22" spans="1:6" ht="26.25">
      <c r="A22" s="107" t="s">
        <v>85</v>
      </c>
      <c r="B22" s="108" t="s">
        <v>86</v>
      </c>
      <c r="C22" s="109"/>
      <c r="D22" s="294"/>
      <c r="E22" s="294"/>
      <c r="F22" s="110"/>
    </row>
    <row r="23" spans="1:6" ht="12.75">
      <c r="A23" s="107" t="s">
        <v>88</v>
      </c>
      <c r="B23" s="108" t="s">
        <v>89</v>
      </c>
      <c r="C23" s="109"/>
      <c r="D23" s="294"/>
      <c r="E23" s="294"/>
      <c r="F23" s="110"/>
    </row>
    <row r="24" spans="1:6" ht="12.75">
      <c r="A24" s="107" t="s">
        <v>90</v>
      </c>
      <c r="B24" s="108" t="s">
        <v>91</v>
      </c>
      <c r="C24" s="109"/>
      <c r="D24" s="294"/>
      <c r="E24" s="294"/>
      <c r="F24" s="110"/>
    </row>
    <row r="25" spans="1:6" ht="12.75">
      <c r="A25" s="107" t="s">
        <v>92</v>
      </c>
      <c r="B25" s="108" t="s">
        <v>93</v>
      </c>
      <c r="C25" s="109"/>
      <c r="D25" s="294"/>
      <c r="E25" s="294"/>
      <c r="F25" s="110"/>
    </row>
    <row r="26" spans="1:6" ht="12.75">
      <c r="A26" s="104"/>
      <c r="B26" s="111" t="s">
        <v>94</v>
      </c>
      <c r="C26" s="112">
        <f>SUM(C18:C25)</f>
        <v>0</v>
      </c>
      <c r="D26" s="295">
        <f>SUM(D18:D25)</f>
        <v>0</v>
      </c>
      <c r="E26" s="295">
        <f>SUM(E18:E25)</f>
        <v>0</v>
      </c>
      <c r="F26" s="113"/>
    </row>
    <row r="27" spans="1:6" ht="12.75">
      <c r="A27" s="107" t="s">
        <v>95</v>
      </c>
      <c r="B27" s="108" t="s">
        <v>96</v>
      </c>
      <c r="C27" s="112"/>
      <c r="D27" s="295"/>
      <c r="E27" s="295"/>
      <c r="F27" s="113"/>
    </row>
    <row r="28" spans="1:6" ht="12.75">
      <c r="A28" s="107" t="s">
        <v>97</v>
      </c>
      <c r="B28" s="108" t="s">
        <v>98</v>
      </c>
      <c r="C28" s="109"/>
      <c r="D28" s="294"/>
      <c r="E28" s="294"/>
      <c r="F28" s="110"/>
    </row>
    <row r="29" spans="1:6" ht="12.75">
      <c r="A29" s="104"/>
      <c r="B29" s="111" t="s">
        <v>99</v>
      </c>
      <c r="C29" s="112">
        <f>SUM(C26+C27+C28)</f>
        <v>0</v>
      </c>
      <c r="D29" s="295">
        <f>SUM(D26+D27+D28)</f>
        <v>0</v>
      </c>
      <c r="E29" s="295">
        <f>SUM(E26+E27+E28)</f>
        <v>0</v>
      </c>
      <c r="F29" s="113"/>
    </row>
    <row r="30" spans="1:6" ht="12.75">
      <c r="A30" s="107" t="s">
        <v>100</v>
      </c>
      <c r="B30" s="108" t="s">
        <v>101</v>
      </c>
      <c r="C30" s="109"/>
      <c r="D30" s="294"/>
      <c r="E30" s="294"/>
      <c r="F30" s="110"/>
    </row>
    <row r="31" spans="1:6" ht="12.75">
      <c r="A31" s="107" t="s">
        <v>102</v>
      </c>
      <c r="B31" s="108" t="s">
        <v>103</v>
      </c>
      <c r="C31" s="109"/>
      <c r="D31" s="294"/>
      <c r="E31" s="294"/>
      <c r="F31" s="110"/>
    </row>
    <row r="32" spans="1:6" ht="12.75">
      <c r="A32" s="107" t="s">
        <v>104</v>
      </c>
      <c r="B32" s="114" t="s">
        <v>105</v>
      </c>
      <c r="C32" s="100"/>
      <c r="D32" s="296"/>
      <c r="E32" s="296"/>
      <c r="F32" s="115"/>
    </row>
    <row r="33" spans="1:6" ht="12.75">
      <c r="A33" s="107" t="s">
        <v>106</v>
      </c>
      <c r="B33" s="108" t="s">
        <v>107</v>
      </c>
      <c r="C33" s="109"/>
      <c r="D33" s="294"/>
      <c r="E33" s="294"/>
      <c r="F33" s="110"/>
    </row>
    <row r="34" spans="1:6" ht="12.75">
      <c r="A34" s="107" t="s">
        <v>108</v>
      </c>
      <c r="B34" s="108" t="s">
        <v>109</v>
      </c>
      <c r="C34" s="109"/>
      <c r="D34" s="294"/>
      <c r="E34" s="294"/>
      <c r="F34" s="110"/>
    </row>
    <row r="35" spans="1:6" ht="12.75">
      <c r="A35" s="107"/>
      <c r="B35" s="111" t="s">
        <v>110</v>
      </c>
      <c r="C35" s="112">
        <f>SUM(C30:C34)</f>
        <v>0</v>
      </c>
      <c r="D35" s="295">
        <f>SUM(D30:D34)</f>
        <v>0</v>
      </c>
      <c r="E35" s="295">
        <f>SUM(E30:E34)</f>
        <v>0</v>
      </c>
      <c r="F35" s="113"/>
    </row>
    <row r="36" spans="1:6" ht="12.75">
      <c r="A36" s="107" t="s">
        <v>111</v>
      </c>
      <c r="B36" s="108" t="s">
        <v>112</v>
      </c>
      <c r="C36" s="109"/>
      <c r="D36" s="294"/>
      <c r="E36" s="294"/>
      <c r="F36" s="110"/>
    </row>
    <row r="37" spans="1:6" ht="12.75">
      <c r="A37" s="107" t="s">
        <v>111</v>
      </c>
      <c r="B37" s="108" t="s">
        <v>113</v>
      </c>
      <c r="C37" s="109"/>
      <c r="D37" s="294"/>
      <c r="E37" s="294"/>
      <c r="F37" s="110"/>
    </row>
    <row r="38" spans="1:6" ht="12.75">
      <c r="A38" s="107" t="s">
        <v>111</v>
      </c>
      <c r="B38" s="108" t="s">
        <v>114</v>
      </c>
      <c r="C38" s="109"/>
      <c r="D38" s="294"/>
      <c r="E38" s="294"/>
      <c r="F38" s="110"/>
    </row>
    <row r="39" spans="1:6" ht="12.75">
      <c r="A39" s="107" t="s">
        <v>111</v>
      </c>
      <c r="B39" s="108" t="s">
        <v>115</v>
      </c>
      <c r="C39" s="109"/>
      <c r="D39" s="294"/>
      <c r="E39" s="294"/>
      <c r="F39" s="110"/>
    </row>
    <row r="40" spans="1:6" ht="12.75">
      <c r="A40" s="104"/>
      <c r="B40" s="111" t="s">
        <v>116</v>
      </c>
      <c r="C40" s="112">
        <f>SUM(C36:C39)</f>
        <v>0</v>
      </c>
      <c r="D40" s="295">
        <f>SUM(D36:D39)</f>
        <v>0</v>
      </c>
      <c r="E40" s="295">
        <f>SUM(E36:E39)</f>
        <v>0</v>
      </c>
      <c r="F40" s="113"/>
    </row>
    <row r="41" spans="1:6" ht="12.75">
      <c r="A41" s="116"/>
      <c r="B41" s="117" t="s">
        <v>117</v>
      </c>
      <c r="C41" s="118">
        <f>C35+C29+C17+C40</f>
        <v>0</v>
      </c>
      <c r="D41" s="297">
        <f>D35+D29+D17+D40</f>
        <v>0</v>
      </c>
      <c r="E41" s="297">
        <f>E35+E29+E17+E40</f>
        <v>0</v>
      </c>
      <c r="F41" s="119"/>
    </row>
    <row r="42" spans="1:6" ht="12.75">
      <c r="A42" s="107" t="s">
        <v>118</v>
      </c>
      <c r="B42" s="108" t="s">
        <v>119</v>
      </c>
      <c r="C42" s="109"/>
      <c r="D42" s="294"/>
      <c r="E42" s="294"/>
      <c r="F42" s="110"/>
    </row>
    <row r="43" spans="1:6" ht="15" customHeight="1">
      <c r="A43" s="107" t="s">
        <v>120</v>
      </c>
      <c r="B43" s="108" t="s">
        <v>121</v>
      </c>
      <c r="C43" s="109"/>
      <c r="D43" s="294"/>
      <c r="E43" s="294"/>
      <c r="F43" s="110"/>
    </row>
    <row r="44" spans="1:6" ht="26.25">
      <c r="A44" s="104"/>
      <c r="B44" s="111" t="s">
        <v>122</v>
      </c>
      <c r="C44" s="112">
        <f>SUM(C42:C43)</f>
        <v>0</v>
      </c>
      <c r="D44" s="295">
        <f>SUM(D42:D43)</f>
        <v>0</v>
      </c>
      <c r="E44" s="295">
        <f>SUM(E42:E43)</f>
        <v>0</v>
      </c>
      <c r="F44" s="113"/>
    </row>
    <row r="45" spans="1:6" ht="12.75">
      <c r="A45" s="107" t="s">
        <v>123</v>
      </c>
      <c r="B45" s="108" t="s">
        <v>17</v>
      </c>
      <c r="C45" s="109"/>
      <c r="D45" s="294"/>
      <c r="E45" s="294"/>
      <c r="F45" s="110"/>
    </row>
    <row r="46" spans="1:6" ht="12.75">
      <c r="A46" s="107" t="s">
        <v>124</v>
      </c>
      <c r="B46" s="108" t="s">
        <v>125</v>
      </c>
      <c r="C46" s="109"/>
      <c r="D46" s="294"/>
      <c r="E46" s="294"/>
      <c r="F46" s="110"/>
    </row>
    <row r="47" spans="1:6" ht="12.75">
      <c r="A47" s="107" t="s">
        <v>126</v>
      </c>
      <c r="B47" s="108" t="s">
        <v>127</v>
      </c>
      <c r="C47" s="109"/>
      <c r="D47" s="294"/>
      <c r="E47" s="294"/>
      <c r="F47" s="110"/>
    </row>
    <row r="48" spans="1:6" ht="12.75">
      <c r="A48" s="104"/>
      <c r="B48" s="111" t="s">
        <v>128</v>
      </c>
      <c r="C48" s="112">
        <f>SUM(C45:C47)</f>
        <v>0</v>
      </c>
      <c r="D48" s="295">
        <f>SUM(D45:D47)</f>
        <v>0</v>
      </c>
      <c r="E48" s="295">
        <f>SUM(E45:E47)</f>
        <v>0</v>
      </c>
      <c r="F48" s="113"/>
    </row>
    <row r="49" spans="1:6" ht="26.25">
      <c r="A49" s="107" t="s">
        <v>129</v>
      </c>
      <c r="B49" s="108" t="s">
        <v>130</v>
      </c>
      <c r="C49" s="109"/>
      <c r="D49" s="294"/>
      <c r="E49" s="294"/>
      <c r="F49" s="110"/>
    </row>
    <row r="50" spans="1:6" ht="26.25">
      <c r="A50" s="107"/>
      <c r="B50" s="108" t="s">
        <v>131</v>
      </c>
      <c r="C50" s="109"/>
      <c r="D50" s="294"/>
      <c r="E50" s="294"/>
      <c r="F50" s="110"/>
    </row>
    <row r="51" spans="1:6" ht="12.75">
      <c r="A51" s="107">
        <v>272</v>
      </c>
      <c r="B51" s="108" t="s">
        <v>132</v>
      </c>
      <c r="C51" s="109"/>
      <c r="D51" s="294"/>
      <c r="E51" s="294"/>
      <c r="F51" s="110"/>
    </row>
    <row r="52" spans="1:6" ht="12.75">
      <c r="A52" s="104">
        <v>276</v>
      </c>
      <c r="B52" s="111" t="s">
        <v>133</v>
      </c>
      <c r="C52" s="112">
        <f>SUM(C49:C51)</f>
        <v>0</v>
      </c>
      <c r="D52" s="295">
        <f>SUM(D49:D51)</f>
        <v>0</v>
      </c>
      <c r="E52" s="295">
        <f>SUM(E49:E51)</f>
        <v>0</v>
      </c>
      <c r="F52" s="113"/>
    </row>
    <row r="53" spans="1:6" ht="12.75">
      <c r="A53" s="116"/>
      <c r="B53" s="117" t="s">
        <v>134</v>
      </c>
      <c r="C53" s="118">
        <f>C48+C52+C44</f>
        <v>0</v>
      </c>
      <c r="D53" s="297">
        <f>D48+D52+D44</f>
        <v>0</v>
      </c>
      <c r="E53" s="297">
        <f>E48+E52+E44</f>
        <v>0</v>
      </c>
      <c r="F53" s="119"/>
    </row>
    <row r="54" spans="1:6" ht="62.25" customHeight="1">
      <c r="A54" s="116" t="s">
        <v>135</v>
      </c>
      <c r="B54" s="117" t="s">
        <v>136</v>
      </c>
      <c r="C54" s="179">
        <v>231000000</v>
      </c>
      <c r="D54" s="298">
        <v>312480759</v>
      </c>
      <c r="E54" s="298">
        <v>231000000</v>
      </c>
      <c r="F54" s="325" t="s">
        <v>309</v>
      </c>
    </row>
    <row r="55" spans="1:6" ht="12.75">
      <c r="A55" s="104">
        <v>277</v>
      </c>
      <c r="B55" s="111" t="s">
        <v>137</v>
      </c>
      <c r="C55" s="180">
        <f>C10+C53+C41+C54</f>
        <v>231000000</v>
      </c>
      <c r="D55" s="299">
        <f>D10+D53+D41+D54</f>
        <v>312480759</v>
      </c>
      <c r="E55" s="299">
        <f>E10+E53+E41+E54</f>
        <v>231000000</v>
      </c>
      <c r="F55" s="113"/>
    </row>
  </sheetData>
  <sheetProtection selectLockedCells="1" selectUnlockedCells="1"/>
  <printOptions headings="1"/>
  <pageMargins left="0.7086614173228347" right="0.7086614173228347" top="0.7480314960629921" bottom="0.7480314960629921" header="0.5118110236220472" footer="0.5118110236220472"/>
  <pageSetup fitToHeight="0" fitToWidth="1" horizontalDpi="300" verticalDpi="300" orientation="portrait" paperSize="9" scale="70" r:id="rId1"/>
  <headerFooter alignWithMargins="0">
    <oddHeader>&amp;C&amp;"Arial Narrow,Normál"&amp;11&amp;P/&amp;N&amp;R&amp;A</oddHeader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Baumann-Soos Adrienn</dc:creator>
  <cp:keywords/>
  <dc:description/>
  <cp:lastModifiedBy>Kuti Henriett Margit</cp:lastModifiedBy>
  <cp:lastPrinted>2022-01-21T09:55:20Z</cp:lastPrinted>
  <dcterms:created xsi:type="dcterms:W3CDTF">2020-10-21T11:52:47Z</dcterms:created>
  <dcterms:modified xsi:type="dcterms:W3CDTF">2022-01-21T09:56:33Z</dcterms:modified>
  <cp:category/>
  <cp:version/>
  <cp:contentType/>
  <cp:contentStatus/>
</cp:coreProperties>
</file>