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500" activeTab="1"/>
  </bookViews>
  <sheets>
    <sheet name="Kormányzati f összesítő" sheetId="1" r:id="rId1"/>
    <sheet name="841112_011130" sheetId="2" r:id="rId2"/>
    <sheet name="841133_011220" sheetId="3" state="hidden" r:id="rId3"/>
    <sheet name="370000_052020" sheetId="4" r:id="rId4"/>
    <sheet name="680002_013350" sheetId="5" r:id="rId5"/>
    <sheet name="841901_018010" sheetId="6" r:id="rId6"/>
    <sheet name="ÁT 2016-2018" sheetId="7" r:id="rId7"/>
    <sheet name="841403_066020" sheetId="8" r:id="rId8"/>
    <sheet name="889942_106020" sheetId="9" r:id="rId9"/>
    <sheet name="862101_072111" sheetId="10" r:id="rId10"/>
    <sheet name="869041_074031" sheetId="11" r:id="rId11"/>
    <sheet name="841907_018030" sheetId="12" r:id="rId12"/>
    <sheet name="841163_056010" sheetId="13" r:id="rId13"/>
  </sheets>
  <externalReferences>
    <externalReference r:id="rId16"/>
  </externalReferences>
  <definedNames>
    <definedName name="_xlnm.Print_Area" localSheetId="3">'370000_052020'!$A$1:$F$55</definedName>
  </definedNames>
  <calcPr fullCalcOnLoad="1"/>
</workbook>
</file>

<file path=xl/sharedStrings.xml><?xml version="1.0" encoding="utf-8"?>
<sst xmlns="http://schemas.openxmlformats.org/spreadsheetml/2006/main" count="1249" uniqueCount="272">
  <si>
    <t>módosítás</t>
  </si>
  <si>
    <t>2017. eredeti</t>
  </si>
  <si>
    <t>2017. 05. 08. mód</t>
  </si>
  <si>
    <t>2017. 07. 17. mód</t>
  </si>
  <si>
    <t>841112_011130</t>
  </si>
  <si>
    <t>Önkorm. és önk.hiv.jogalkotó és áll.ig. tev.</t>
  </si>
  <si>
    <t>841133_011220</t>
  </si>
  <si>
    <t>Adó - vám és jövedéki igazgatás</t>
  </si>
  <si>
    <t>370000_052020</t>
  </si>
  <si>
    <t>Szennyvíz gyűjtése, elhelyezése</t>
  </si>
  <si>
    <t>680002_013350</t>
  </si>
  <si>
    <t>Az önkormányzati vagyonnal való gazdálkodással kapcsolatos feladatok</t>
  </si>
  <si>
    <t>841901_018010</t>
  </si>
  <si>
    <t>Önkormányzati elszámolások</t>
  </si>
  <si>
    <t>841403_066020</t>
  </si>
  <si>
    <t xml:space="preserve">Város és községgazdálkodás </t>
  </si>
  <si>
    <t>862101_072111</t>
  </si>
  <si>
    <t>Háziorvosi alapellátás</t>
  </si>
  <si>
    <t>869041_074031</t>
  </si>
  <si>
    <t>Család és nővédelmi eü. gondozás</t>
  </si>
  <si>
    <t>889942_106020</t>
  </si>
  <si>
    <t xml:space="preserve">Lakásfenntart. lakhatással kapcs.ellátások </t>
  </si>
  <si>
    <t>841907_018030</t>
  </si>
  <si>
    <t>Támogatási célú finanszírozási műveletek</t>
  </si>
  <si>
    <t>Fejlesztési bevételek</t>
  </si>
  <si>
    <t>Telekértékesítés</t>
  </si>
  <si>
    <t>Felhalm. Kölcsön törl.</t>
  </si>
  <si>
    <t>Lakásvásárlás törl. (Gagarin)</t>
  </si>
  <si>
    <t xml:space="preserve"> Lakásalap</t>
  </si>
  <si>
    <t>Környezetvédelmi Alap</t>
  </si>
  <si>
    <t>Összesen:</t>
  </si>
  <si>
    <t>Müködési bevételek:</t>
  </si>
  <si>
    <t>ÁT feladatfinanszírozás</t>
  </si>
  <si>
    <t>Építményadó</t>
  </si>
  <si>
    <t>Telekadó</t>
  </si>
  <si>
    <t>Iparűzési adó</t>
  </si>
  <si>
    <t>Pótlék, bírság</t>
  </si>
  <si>
    <t>Gépjárműadó</t>
  </si>
  <si>
    <t>Talajterhelés</t>
  </si>
  <si>
    <t>Egyéb saját bevétel</t>
  </si>
  <si>
    <t>Kamatbevétel</t>
  </si>
  <si>
    <t>KÖH működtetés visszatérítése</t>
  </si>
  <si>
    <t>TB támogatás (Védőnői sz.)</t>
  </si>
  <si>
    <t>TB Támogatás (háziorvos)</t>
  </si>
  <si>
    <t>Pénzmaradvány</t>
  </si>
  <si>
    <t>2017. évi költségvetés bevételek</t>
  </si>
  <si>
    <t>o11130</t>
  </si>
  <si>
    <t>o9111</t>
  </si>
  <si>
    <t>Helyi önkormányzatok működésének általános támogatása</t>
  </si>
  <si>
    <t>o9112</t>
  </si>
  <si>
    <t>Települési önkormányzatok egyes köznevelési feladatainak támogatása</t>
  </si>
  <si>
    <t>o9113</t>
  </si>
  <si>
    <t>Települési önkormányzatok szociális, gyermekjóléti  és gyermekétkeztetési feladatainak támogatása</t>
  </si>
  <si>
    <t>o9114</t>
  </si>
  <si>
    <t>Települési önkormányzatok kulturális feladatainak támogatása</t>
  </si>
  <si>
    <t>o9115</t>
  </si>
  <si>
    <t>Működési célú költségvetési támogatások és kiegészítő támogatások</t>
  </si>
  <si>
    <t>o9116</t>
  </si>
  <si>
    <t>Elszámolásból származó bevételek</t>
  </si>
  <si>
    <t>07</t>
  </si>
  <si>
    <t xml:space="preserve">Önkormányzatok működési támogatásai </t>
  </si>
  <si>
    <t>o912</t>
  </si>
  <si>
    <t>Elvonások és befizetések bevételei</t>
  </si>
  <si>
    <t>o91611</t>
  </si>
  <si>
    <t>Mük célú támogatás központi költségvetési szervől</t>
  </si>
  <si>
    <t>o91614</t>
  </si>
  <si>
    <t>társadalombiztosítás pénzügyi alapjai</t>
  </si>
  <si>
    <t>o91616</t>
  </si>
  <si>
    <t>helyi önkormányzatok és költségvetési szerveik</t>
  </si>
  <si>
    <t>o9161</t>
  </si>
  <si>
    <t>társulások és költségvetési szerveik</t>
  </si>
  <si>
    <t>térségi fejlesztési tanácsok és költségvetési szerveik</t>
  </si>
  <si>
    <t xml:space="preserve">Működési célú támogatások államháztartáson belülről </t>
  </si>
  <si>
    <t>o934111</t>
  </si>
  <si>
    <t xml:space="preserve">építményadó </t>
  </si>
  <si>
    <t>o934113</t>
  </si>
  <si>
    <t xml:space="preserve">épület után fizetett idegenforgalmi adó </t>
  </si>
  <si>
    <t>o934114</t>
  </si>
  <si>
    <t>magánszemélyek kommunális adója</t>
  </si>
  <si>
    <t>o934112</t>
  </si>
  <si>
    <t>telekadó</t>
  </si>
  <si>
    <t>o9351121</t>
  </si>
  <si>
    <t>állandó jeleggel végzett iparűzési tevékenység után fizetett helyi iparűzési adó</t>
  </si>
  <si>
    <t>o9354121</t>
  </si>
  <si>
    <t xml:space="preserve">Gépjárműadók </t>
  </si>
  <si>
    <t>o9355121</t>
  </si>
  <si>
    <t xml:space="preserve">tartózkodás után fizetett idegenforgalmi adó </t>
  </si>
  <si>
    <t>o9355131</t>
  </si>
  <si>
    <t>talajterhelési díj</t>
  </si>
  <si>
    <t xml:space="preserve">Önkormányzati adók </t>
  </si>
  <si>
    <t>o936128</t>
  </si>
  <si>
    <t>Adópótlék, bírság</t>
  </si>
  <si>
    <t>o9362114</t>
  </si>
  <si>
    <t xml:space="preserve">Egyéb közhatalmi bevételek </t>
  </si>
  <si>
    <t>Közhatalmi bevételek összesen</t>
  </si>
  <si>
    <t xml:space="preserve">Felhalmozási célú támogatások államháztartáson belülről </t>
  </si>
  <si>
    <t>Kamatbevétel, árfolyamnyereség, útdíj</t>
  </si>
  <si>
    <t>o9411199</t>
  </si>
  <si>
    <t>Perköltség, egyéb bev.</t>
  </si>
  <si>
    <t>o940611</t>
  </si>
  <si>
    <t>Kiszámlázott ÁFA</t>
  </si>
  <si>
    <t>o952121</t>
  </si>
  <si>
    <t>o952122</t>
  </si>
  <si>
    <t>Egyéb földterület értékesítés</t>
  </si>
  <si>
    <t>o9521..</t>
  </si>
  <si>
    <t>Egyéb tárgyi eszközök értékesítése</t>
  </si>
  <si>
    <t>o95313</t>
  </si>
  <si>
    <t>Jármű értékesítés</t>
  </si>
  <si>
    <t xml:space="preserve">Felhalmozási bevételek </t>
  </si>
  <si>
    <t>o965142</t>
  </si>
  <si>
    <t>Átvett pénzeszköz</t>
  </si>
  <si>
    <t>KEOP jármű bérleti díj (50 e Ft/ hó)</t>
  </si>
  <si>
    <t>Átvett pénzeszköz gazdasági társaságtól</t>
  </si>
  <si>
    <t>Pro-Mot településrendezési eszközök</t>
  </si>
  <si>
    <t>Nonprofit szerv. Átvett pénzeszköz</t>
  </si>
  <si>
    <t>Bvilágos Jövőjéért Közalapítvány</t>
  </si>
  <si>
    <t>Műk célú átvett pénzeszköz</t>
  </si>
  <si>
    <t>o97413</t>
  </si>
  <si>
    <t>Felhalm.célú visszatér.tám., kölcsönök visszatér.háztartásoktól</t>
  </si>
  <si>
    <t>Egyéb felhalmozási célú átvett pénzeszközök nonprofit szerv</t>
  </si>
  <si>
    <t>Egyéb vállalkozások</t>
  </si>
  <si>
    <t xml:space="preserve">Felhalmozási célú átvett pénzeszközök </t>
  </si>
  <si>
    <t>Felhalmozási bevétele összesen</t>
  </si>
  <si>
    <t>o9816</t>
  </si>
  <si>
    <t>Pénzmaradvány igénybevétel</t>
  </si>
  <si>
    <t xml:space="preserve">Költségvetési bevételek </t>
  </si>
  <si>
    <t>Műk.</t>
  </si>
  <si>
    <t>lak.alap</t>
  </si>
  <si>
    <t>Körny.alap</t>
  </si>
  <si>
    <t>o11220</t>
  </si>
  <si>
    <t xml:space="preserve">Adó bevétel  </t>
  </si>
  <si>
    <t>átvezetése</t>
  </si>
  <si>
    <t>a 841112 szakfeladatra</t>
  </si>
  <si>
    <t>o940212</t>
  </si>
  <si>
    <t>Bérleti díj bevétele</t>
  </si>
  <si>
    <t>o940214</t>
  </si>
  <si>
    <t>Egyéb szolgáltatás bevétele</t>
  </si>
  <si>
    <t>o940612</t>
  </si>
  <si>
    <t>Kiszámlázott általános forgalmi adó</t>
  </si>
  <si>
    <t>o94081</t>
  </si>
  <si>
    <t>Kamatbevételek áht.kívülről</t>
  </si>
  <si>
    <t>o94111</t>
  </si>
  <si>
    <t xml:space="preserve">Egyéb működési bevételek </t>
  </si>
  <si>
    <t>Egyéb működési bevételek összesen</t>
  </si>
  <si>
    <t>o965..</t>
  </si>
  <si>
    <t>Mük.c.pe.átvétel nonprofit gazdasági társaságok</t>
  </si>
  <si>
    <t>egyéb civil szervezetek</t>
  </si>
  <si>
    <t>háztartások</t>
  </si>
  <si>
    <t>egyéb vállalkozások</t>
  </si>
  <si>
    <t xml:space="preserve">Működési célú átvett pénzeszközök </t>
  </si>
  <si>
    <t>Működési bevételek összesen</t>
  </si>
  <si>
    <t>o921</t>
  </si>
  <si>
    <t>Felhalmozási célú önkormányzati támogatások</t>
  </si>
  <si>
    <t>o9251</t>
  </si>
  <si>
    <t>Egyéb felhalm. célú tám.bevételei áht.belülről fej.kez.ei.</t>
  </si>
  <si>
    <t>Felhalm.sélú visszatér.tám., kölcsönök visszatér.háztartásoktól</t>
  </si>
  <si>
    <t>o52020</t>
  </si>
  <si>
    <t>o97513</t>
  </si>
  <si>
    <t>Egyéb felhalmozási célú átvett pénzeszközök háztartások</t>
  </si>
  <si>
    <t>O13350</t>
  </si>
  <si>
    <t>Községi Strand Jóidő Kkt.</t>
  </si>
  <si>
    <t>o18010</t>
  </si>
  <si>
    <t xml:space="preserve">Egyéb tárgyi eszközök értékesítése </t>
  </si>
  <si>
    <t>Felhalm.áfa</t>
  </si>
  <si>
    <t>2.sz.mell.</t>
  </si>
  <si>
    <t>Megnevezés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</si>
  <si>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</si>
  <si>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</si>
  <si>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</si>
  <si>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</si>
  <si>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</si>
  <si>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</si>
  <si>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</si>
  <si>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</si>
  <si>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</si>
  <si>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</si>
  <si>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</si>
  <si>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</si>
  <si>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</si>
  <si>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</si>
  <si>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</si>
  <si>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</si>
  <si>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</si>
  <si>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</si>
  <si>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</si>
  <si>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</si>
  <si>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</si>
  <si>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</si>
  <si>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</si>
  <si>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II.</t>
  </si>
  <si>
    <t>Települési önkorm. egyes köznevelési fel.tám.</t>
  </si>
  <si>
    <t>1.</t>
  </si>
  <si>
    <t>2.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</si>
  <si>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</si>
  <si>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</si>
  <si>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</si>
  <si>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</si>
  <si>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</si>
  <si>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</si>
  <si>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3.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</si>
  <si>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</si>
  <si>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</si>
  <si>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</si>
  <si>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</si>
  <si>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</si>
  <si>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</si>
  <si>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</si>
  <si>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</si>
  <si>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5.</t>
  </si>
  <si>
    <t>Gyermekétkeztetés támogatása</t>
  </si>
  <si>
    <t>dolgozók bértámogatása</t>
  </si>
  <si>
    <t>gyermekétkeztetés üzemeltetés tám.</t>
  </si>
  <si>
    <t>gyermekétkeztetés támogatás össz.</t>
  </si>
  <si>
    <t>Államkincstár által közöl támogatás össz.</t>
  </si>
  <si>
    <t>Könyvtári támogatás</t>
  </si>
  <si>
    <t>Állami támogatás összesen:</t>
  </si>
  <si>
    <t>o66020</t>
  </si>
  <si>
    <t>Kártérítés</t>
  </si>
  <si>
    <t>o74031</t>
  </si>
  <si>
    <t>2017.</t>
  </si>
  <si>
    <t>2017. várható teljesítés</t>
  </si>
  <si>
    <t>2018.</t>
  </si>
  <si>
    <t>2017. várható telj.</t>
  </si>
  <si>
    <t>MARAD?</t>
  </si>
  <si>
    <t>FT-ban</t>
  </si>
  <si>
    <t>?</t>
  </si>
  <si>
    <t>polgármesterek illetmény támogatása</t>
  </si>
  <si>
    <t>I.6.</t>
  </si>
  <si>
    <t>rászorulók nyári étkeztetése</t>
  </si>
  <si>
    <t>Ft-ban</t>
  </si>
  <si>
    <t>E Ft</t>
  </si>
  <si>
    <t>Árfolyamnyereség is benne van a teljesítésben</t>
  </si>
  <si>
    <t>Úthasználat, útdíj</t>
  </si>
  <si>
    <t>o940213</t>
  </si>
  <si>
    <t>o94</t>
  </si>
  <si>
    <t>o9408</t>
  </si>
  <si>
    <t xml:space="preserve">Működési bevétel </t>
  </si>
  <si>
    <t>o98141</t>
  </si>
  <si>
    <t>Megelőlegezés</t>
  </si>
  <si>
    <t>e Ft</t>
  </si>
  <si>
    <t>291,2*12 hó</t>
  </si>
  <si>
    <t>175073*4</t>
  </si>
  <si>
    <t>MÁV takarítás, zöldterület rendezés 648420*4</t>
  </si>
  <si>
    <t>Még nem tudom mennyi lesz pontosan, de ennyi legalább!!</t>
  </si>
  <si>
    <t>Komplex környezetvédelmi programok támogatása</t>
  </si>
  <si>
    <t>O56010</t>
  </si>
  <si>
    <t>1048750/hó</t>
  </si>
  <si>
    <r>
      <t xml:space="preserve">Magyar utca közműhozzájárulások </t>
    </r>
    <r>
      <rPr>
        <sz val="10"/>
        <color indexed="10"/>
        <rFont val="Arial"/>
        <family val="2"/>
      </rPr>
      <t>(kalkuláció alatt áll)</t>
    </r>
  </si>
  <si>
    <t>Óvoda bértámogatás 8/12</t>
  </si>
  <si>
    <t>Óvoda bértámogatás 4/12</t>
  </si>
  <si>
    <t>841163</t>
  </si>
  <si>
    <t>Komplex környvéd. Fejleszt.</t>
  </si>
  <si>
    <t>Önkormányzati bevételek 2018.</t>
  </si>
  <si>
    <t>A</t>
  </si>
  <si>
    <t>B</t>
  </si>
  <si>
    <t>C</t>
  </si>
  <si>
    <t>2018. Eredet ei.</t>
  </si>
  <si>
    <t>Komplex környvéd. Programok támogatása</t>
  </si>
  <si>
    <t>Csatorna hozz. átvett pe.</t>
  </si>
  <si>
    <t>Fejlesztési pénzmaradvány</t>
  </si>
  <si>
    <t>MÁV terület gondozás</t>
  </si>
  <si>
    <t>Msz. komm. Adója</t>
  </si>
  <si>
    <t xml:space="preserve">Idegenforg adó tartózk. után  </t>
  </si>
  <si>
    <t xml:space="preserve">Idegenforg adó épület után  </t>
  </si>
  <si>
    <t>Termőföld szja</t>
  </si>
  <si>
    <t>Nem lakóingtlan bérbeadása</t>
  </si>
  <si>
    <t>Teleprend.eszközök felülvizsg.</t>
  </si>
  <si>
    <t>Átvett pe. (KEOP, Alapítvány)</t>
  </si>
  <si>
    <t>Önkormányzati bevtelek összesen:</t>
  </si>
  <si>
    <t>Önkormányzati bevételek 2018</t>
  </si>
  <si>
    <t>2018. évi költségvetés bevételek</t>
  </si>
  <si>
    <t>Állami támogatás megoszlása 2016-2018. évben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</si>
</sst>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  <numFmt numFmtId="166" formatCode="mmm\ d/"/>
    <numFmt numFmtId="167" formatCode="#,##0.0"/>
  </numFmts>
  <fonts count="51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53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25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64" fontId="2" fillId="35" borderId="12" xfId="0" applyNumberFormat="1" applyFont="1" applyFill="1" applyBorder="1" applyAlignment="1">
      <alignment/>
    </xf>
    <xf numFmtId="49" fontId="1" fillId="35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49" fontId="1" fillId="34" borderId="12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1" fillId="34" borderId="12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33" borderId="12" xfId="0" applyNumberFormat="1" applyFont="1" applyFill="1" applyBorder="1" applyAlignment="1">
      <alignment horizontal="right"/>
    </xf>
    <xf numFmtId="49" fontId="1" fillId="35" borderId="12" xfId="0" applyNumberFormat="1" applyFont="1" applyFill="1" applyBorder="1" applyAlignment="1">
      <alignment horizontal="right" vertical="top"/>
    </xf>
    <xf numFmtId="3" fontId="1" fillId="0" borderId="13" xfId="0" applyNumberFormat="1" applyFont="1" applyFill="1" applyBorder="1" applyAlignment="1">
      <alignment vertical="top"/>
    </xf>
    <xf numFmtId="49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1" fillId="36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vertical="center" wrapText="1"/>
    </xf>
    <xf numFmtId="3" fontId="4" fillId="36" borderId="20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164" fontId="1" fillId="36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36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36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36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3" fontId="1" fillId="0" borderId="12" xfId="0" applyNumberFormat="1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34" borderId="20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 horizontal="right" vertical="center" wrapText="1"/>
    </xf>
    <xf numFmtId="3" fontId="4" fillId="34" borderId="19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1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 wrapText="1"/>
    </xf>
    <xf numFmtId="0" fontId="1" fillId="0" borderId="0" xfId="54" applyFont="1" applyFill="1">
      <alignment/>
      <protection/>
    </xf>
    <xf numFmtId="0" fontId="2" fillId="0" borderId="0" xfId="54" applyFont="1" applyFill="1" applyAlignment="1">
      <alignment horizontal="left"/>
      <protection/>
    </xf>
    <xf numFmtId="0" fontId="1" fillId="0" borderId="0" xfId="0" applyFont="1" applyFill="1" applyAlignment="1">
      <alignment horizontal="center"/>
    </xf>
    <xf numFmtId="3" fontId="1" fillId="0" borderId="12" xfId="54" applyNumberFormat="1" applyFont="1" applyFill="1" applyBorder="1">
      <alignment/>
      <protection/>
    </xf>
    <xf numFmtId="3" fontId="1" fillId="0" borderId="12" xfId="54" applyNumberFormat="1" applyFont="1" applyFill="1" applyBorder="1" applyAlignment="1">
      <alignment horizontal="center" vertical="center" wrapText="1"/>
      <protection/>
    </xf>
    <xf numFmtId="3" fontId="2" fillId="0" borderId="12" xfId="54" applyNumberFormat="1" applyFont="1" applyFill="1" applyBorder="1">
      <alignment/>
      <protection/>
    </xf>
    <xf numFmtId="3" fontId="2" fillId="0" borderId="12" xfId="54" applyNumberFormat="1" applyFont="1" applyFill="1" applyBorder="1" applyAlignment="1">
      <alignment horizontal="left" vertical="center" wrapText="1"/>
      <protection/>
    </xf>
    <xf numFmtId="3" fontId="1" fillId="0" borderId="12" xfId="54" applyNumberFormat="1" applyFont="1" applyFill="1" applyBorder="1" applyAlignment="1">
      <alignment horizontal="right"/>
      <protection/>
    </xf>
    <xf numFmtId="3" fontId="1" fillId="0" borderId="19" xfId="54" applyNumberFormat="1" applyFont="1" applyFill="1" applyBorder="1">
      <alignment/>
      <protection/>
    </xf>
    <xf numFmtId="3" fontId="2" fillId="0" borderId="12" xfId="54" applyNumberFormat="1" applyFont="1" applyFill="1" applyBorder="1" applyAlignment="1">
      <alignment horizontal="right"/>
      <protection/>
    </xf>
    <xf numFmtId="3" fontId="2" fillId="0" borderId="19" xfId="54" applyNumberFormat="1" applyFont="1" applyFill="1" applyBorder="1">
      <alignment/>
      <protection/>
    </xf>
    <xf numFmtId="3" fontId="2" fillId="0" borderId="12" xfId="0" applyNumberFormat="1" applyFont="1" applyFill="1" applyBorder="1" applyAlignment="1">
      <alignment/>
    </xf>
    <xf numFmtId="167" fontId="1" fillId="0" borderId="12" xfId="54" applyNumberFormat="1" applyFont="1" applyFill="1" applyBorder="1">
      <alignment/>
      <protection/>
    </xf>
    <xf numFmtId="3" fontId="1" fillId="0" borderId="19" xfId="0" applyNumberFormat="1" applyFont="1" applyFill="1" applyBorder="1" applyAlignment="1">
      <alignment/>
    </xf>
    <xf numFmtId="4" fontId="1" fillId="0" borderId="12" xfId="54" applyNumberFormat="1" applyFont="1" applyFill="1" applyBorder="1">
      <alignment/>
      <protection/>
    </xf>
    <xf numFmtId="3" fontId="1" fillId="0" borderId="12" xfId="54" applyNumberFormat="1" applyFont="1" applyFill="1" applyBorder="1" applyAlignment="1">
      <alignment/>
      <protection/>
    </xf>
    <xf numFmtId="3" fontId="11" fillId="0" borderId="19" xfId="54" applyNumberFormat="1" applyFont="1" applyFill="1" applyBorder="1">
      <alignment/>
      <protection/>
    </xf>
    <xf numFmtId="3" fontId="2" fillId="0" borderId="12" xfId="54" applyNumberFormat="1" applyFont="1" applyFill="1" applyBorder="1" applyAlignment="1">
      <alignment wrapText="1"/>
      <protection/>
    </xf>
    <xf numFmtId="0" fontId="1" fillId="0" borderId="19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5" fillId="33" borderId="12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1" fontId="4" fillId="0" borderId="1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3" fontId="1" fillId="37" borderId="12" xfId="0" applyNumberFormat="1" applyFont="1" applyFill="1" applyBorder="1" applyAlignment="1">
      <alignment/>
    </xf>
    <xf numFmtId="3" fontId="1" fillId="0" borderId="0" xfId="0" applyNumberFormat="1" applyFont="1" applyAlignment="1">
      <alignment vertical="top"/>
    </xf>
    <xf numFmtId="3" fontId="1" fillId="37" borderId="0" xfId="0" applyNumberFormat="1" applyFont="1" applyFill="1" applyAlignment="1">
      <alignment/>
    </xf>
    <xf numFmtId="49" fontId="1" fillId="0" borderId="12" xfId="0" applyNumberFormat="1" applyFont="1" applyFill="1" applyBorder="1" applyAlignment="1">
      <alignment horizontal="right"/>
    </xf>
    <xf numFmtId="49" fontId="1" fillId="37" borderId="12" xfId="0" applyNumberFormat="1" applyFont="1" applyFill="1" applyBorder="1" applyAlignment="1">
      <alignment horizontal="right"/>
    </xf>
    <xf numFmtId="3" fontId="3" fillId="38" borderId="12" xfId="0" applyNumberFormat="1" applyFont="1" applyFill="1" applyBorder="1" applyAlignment="1">
      <alignment vertical="center" wrapText="1"/>
    </xf>
    <xf numFmtId="0" fontId="1" fillId="38" borderId="0" xfId="0" applyFont="1" applyFill="1" applyAlignment="1">
      <alignment/>
    </xf>
    <xf numFmtId="3" fontId="50" fillId="0" borderId="12" xfId="0" applyNumberFormat="1" applyFont="1" applyFill="1" applyBorder="1" applyAlignment="1">
      <alignment vertical="center" wrapText="1"/>
    </xf>
    <xf numFmtId="0" fontId="1" fillId="39" borderId="0" xfId="0" applyFont="1" applyFill="1" applyAlignment="1">
      <alignment/>
    </xf>
    <xf numFmtId="0" fontId="1" fillId="40" borderId="0" xfId="0" applyFont="1" applyFill="1" applyAlignment="1">
      <alignment vertical="top" wrapText="1"/>
    </xf>
    <xf numFmtId="0" fontId="1" fillId="41" borderId="0" xfId="0" applyFont="1" applyFill="1" applyAlignment="1">
      <alignment/>
    </xf>
    <xf numFmtId="0" fontId="1" fillId="0" borderId="25" xfId="0" applyFont="1" applyBorder="1" applyAlignment="1">
      <alignment/>
    </xf>
    <xf numFmtId="0" fontId="1" fillId="42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2" borderId="0" xfId="0" applyFont="1" applyFill="1" applyBorder="1" applyAlignment="1">
      <alignment wrapText="1"/>
    </xf>
    <xf numFmtId="0" fontId="1" fillId="41" borderId="0" xfId="0" applyFont="1" applyFill="1" applyBorder="1" applyAlignment="1">
      <alignment wrapText="1"/>
    </xf>
    <xf numFmtId="0" fontId="1" fillId="39" borderId="12" xfId="0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1" fillId="41" borderId="0" xfId="0" applyFont="1" applyFill="1" applyAlignment="1">
      <alignment vertical="top"/>
    </xf>
    <xf numFmtId="0" fontId="1" fillId="41" borderId="12" xfId="0" applyFont="1" applyFill="1" applyBorder="1" applyAlignment="1">
      <alignment horizontal="right"/>
    </xf>
    <xf numFmtId="3" fontId="3" fillId="41" borderId="12" xfId="0" applyNumberFormat="1" applyFont="1" applyFill="1" applyBorder="1" applyAlignment="1">
      <alignment vertical="center"/>
    </xf>
    <xf numFmtId="3" fontId="1" fillId="38" borderId="12" xfId="0" applyNumberFormat="1" applyFont="1" applyFill="1" applyBorder="1" applyAlignment="1">
      <alignment horizontal="right"/>
    </xf>
    <xf numFmtId="3" fontId="3" fillId="41" borderId="12" xfId="0" applyNumberFormat="1" applyFont="1" applyFill="1" applyBorder="1" applyAlignment="1">
      <alignment vertical="center" wrapText="1"/>
    </xf>
    <xf numFmtId="3" fontId="4" fillId="41" borderId="12" xfId="0" applyNumberFormat="1" applyFont="1" applyFill="1" applyBorder="1" applyAlignment="1">
      <alignment vertical="center" wrapText="1"/>
    </xf>
    <xf numFmtId="3" fontId="1" fillId="38" borderId="20" xfId="0" applyNumberFormat="1" applyFont="1" applyFill="1" applyBorder="1" applyAlignment="1">
      <alignment horizontal="right"/>
    </xf>
    <xf numFmtId="3" fontId="5" fillId="41" borderId="12" xfId="0" applyNumberFormat="1" applyFont="1" applyFill="1" applyBorder="1" applyAlignment="1">
      <alignment vertical="center" wrapText="1"/>
    </xf>
    <xf numFmtId="3" fontId="4" fillId="38" borderId="20" xfId="0" applyNumberFormat="1" applyFont="1" applyFill="1" applyBorder="1" applyAlignment="1">
      <alignment horizontal="right" vertical="center" wrapText="1"/>
    </xf>
    <xf numFmtId="3" fontId="6" fillId="42" borderId="12" xfId="0" applyNumberFormat="1" applyFont="1" applyFill="1" applyBorder="1" applyAlignment="1">
      <alignment vertical="center" wrapText="1"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164" fontId="12" fillId="0" borderId="12" xfId="0" applyNumberFormat="1" applyFont="1" applyBorder="1" applyAlignment="1">
      <alignment wrapText="1"/>
    </xf>
    <xf numFmtId="3" fontId="12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2" fillId="38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3" fontId="1" fillId="42" borderId="0" xfId="0" applyNumberFormat="1" applyFont="1" applyFill="1" applyBorder="1" applyAlignment="1">
      <alignment/>
    </xf>
    <xf numFmtId="3" fontId="1" fillId="41" borderId="0" xfId="0" applyNumberFormat="1" applyFont="1" applyFill="1" applyBorder="1" applyAlignment="1">
      <alignment/>
    </xf>
    <xf numFmtId="10" fontId="1" fillId="41" borderId="0" xfId="0" applyNumberFormat="1" applyFont="1" applyFill="1" applyAlignment="1">
      <alignment/>
    </xf>
    <xf numFmtId="3" fontId="1" fillId="41" borderId="26" xfId="0" applyNumberFormat="1" applyFont="1" applyFill="1" applyBorder="1" applyAlignment="1">
      <alignment/>
    </xf>
    <xf numFmtId="3" fontId="1" fillId="38" borderId="0" xfId="0" applyNumberFormat="1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3" fontId="2" fillId="42" borderId="0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3" fontId="2" fillId="40" borderId="0" xfId="0" applyNumberFormat="1" applyFont="1" applyFill="1" applyBorder="1" applyAlignment="1">
      <alignment/>
    </xf>
    <xf numFmtId="3" fontId="1" fillId="43" borderId="12" xfId="0" applyNumberFormat="1" applyFont="1" applyFill="1" applyBorder="1" applyAlignment="1">
      <alignment/>
    </xf>
    <xf numFmtId="3" fontId="2" fillId="43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2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2"/>
      <sheetName val="8. fejlesztés"/>
      <sheetName val="9. létszám"/>
      <sheetName val="10 fejl.műk.mérleg"/>
      <sheetName val="11. efh."/>
      <sheetName val="12.hitel"/>
      <sheetName val="13. kölcsön"/>
      <sheetName val="14.Tartozás"/>
      <sheetName val="15. saj.bev."/>
      <sheetName val="16.kedv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80" zoomScaleNormal="80" zoomScalePageLayoutView="0" workbookViewId="0" topLeftCell="A22">
      <selection activeCell="G13" sqref="G13"/>
    </sheetView>
  </sheetViews>
  <sheetFormatPr defaultColWidth="9.08203125" defaultRowHeight="18"/>
  <cols>
    <col min="1" max="1" width="11" style="1" customWidth="1"/>
    <col min="2" max="2" width="13.58203125" style="2" customWidth="1"/>
    <col min="3" max="3" width="15.66015625" style="2" customWidth="1"/>
    <col min="4" max="4" width="14.91015625" style="2" customWidth="1"/>
    <col min="5" max="5" width="8.91015625" style="2" customWidth="1"/>
    <col min="6" max="6" width="10.08203125" style="2" customWidth="1"/>
    <col min="7" max="7" width="11.08203125" style="3" customWidth="1"/>
    <col min="8" max="16384" width="9.08203125" style="4" customWidth="1"/>
  </cols>
  <sheetData>
    <row r="1" spans="1:7" ht="12.75">
      <c r="A1" s="5" t="s">
        <v>269</v>
      </c>
      <c r="B1" s="6"/>
      <c r="G1" s="7" t="s">
        <v>0</v>
      </c>
    </row>
    <row r="2" spans="1:7" ht="12.75">
      <c r="A2" s="8"/>
      <c r="B2" s="9"/>
      <c r="C2" s="10"/>
      <c r="D2" s="11" t="s">
        <v>1</v>
      </c>
      <c r="E2" s="12" t="s">
        <v>2</v>
      </c>
      <c r="F2" s="13" t="s">
        <v>3</v>
      </c>
      <c r="G2" s="14">
        <v>43080</v>
      </c>
    </row>
    <row r="3" spans="1:9" ht="12.75">
      <c r="A3" s="194" t="s">
        <v>4</v>
      </c>
      <c r="B3" s="11" t="s">
        <v>5</v>
      </c>
      <c r="C3" s="11"/>
      <c r="D3" s="16">
        <f>'841112_011130'!C64+1852</f>
        <v>279743</v>
      </c>
      <c r="E3" s="17">
        <f>'841112_011130'!D64</f>
        <v>214915</v>
      </c>
      <c r="F3" s="18">
        <f>'841112_011130'!E64</f>
        <v>209447200</v>
      </c>
      <c r="G3" s="16">
        <f>'841112_011130'!E64</f>
        <v>209447200</v>
      </c>
      <c r="H3" s="19">
        <f>G3/F3</f>
        <v>1</v>
      </c>
      <c r="I3" s="91">
        <f>G3-F3</f>
        <v>0</v>
      </c>
    </row>
    <row r="4" spans="1:7" ht="15" customHeight="1">
      <c r="A4" s="20" t="s">
        <v>6</v>
      </c>
      <c r="B4" s="11" t="s">
        <v>7</v>
      </c>
      <c r="C4" s="11"/>
      <c r="D4" s="16">
        <f>'841133_011220'!C55</f>
        <v>196229</v>
      </c>
      <c r="E4" s="21">
        <f>'841133_011220'!D55</f>
        <v>196229</v>
      </c>
      <c r="F4" s="18">
        <f>'841133_011220'!E55</f>
        <v>0</v>
      </c>
      <c r="G4" s="16">
        <f>'841133_011220'!F55</f>
        <v>0</v>
      </c>
    </row>
    <row r="5" spans="1:8" ht="15" customHeight="1">
      <c r="A5" s="22" t="s">
        <v>8</v>
      </c>
      <c r="B5" s="11" t="s">
        <v>9</v>
      </c>
      <c r="C5" s="11"/>
      <c r="D5" s="21">
        <f>'370000_052020'!C55</f>
        <v>15000</v>
      </c>
      <c r="E5" s="21">
        <f>'370000_052020'!D55</f>
        <v>11840</v>
      </c>
      <c r="F5" s="21">
        <f>'370000_052020'!E55</f>
        <v>5000000</v>
      </c>
      <c r="G5" s="16">
        <f>'370000_052020'!E55</f>
        <v>5000000</v>
      </c>
      <c r="H5" s="19">
        <f aca="true" t="shared" si="0" ref="H5:H14">G5/F5</f>
        <v>1</v>
      </c>
    </row>
    <row r="6" spans="1:8" s="27" customFormat="1" ht="63.75">
      <c r="A6" s="23" t="s">
        <v>10</v>
      </c>
      <c r="B6" s="24" t="s">
        <v>11</v>
      </c>
      <c r="C6" s="25"/>
      <c r="D6" s="26"/>
      <c r="E6" s="26"/>
      <c r="F6" s="18">
        <f>'680002_013350'!E55</f>
        <v>1304000</v>
      </c>
      <c r="G6" s="16">
        <f>'680002_013350'!E55</f>
        <v>1304000</v>
      </c>
      <c r="H6" s="19">
        <f t="shared" si="0"/>
        <v>1</v>
      </c>
    </row>
    <row r="7" spans="1:9" ht="15" customHeight="1">
      <c r="A7" s="15" t="s">
        <v>12</v>
      </c>
      <c r="B7" s="11" t="s">
        <v>13</v>
      </c>
      <c r="C7" s="11"/>
      <c r="D7" s="16">
        <f>'841901_018010'!C56</f>
        <v>136619</v>
      </c>
      <c r="E7" s="17">
        <f>'841901_018010'!D56</f>
        <v>163117</v>
      </c>
      <c r="F7" s="16">
        <f>'841901_018010'!E56</f>
        <v>113802620</v>
      </c>
      <c r="G7" s="191">
        <f>'841901_018010'!E56</f>
        <v>113802620</v>
      </c>
      <c r="H7" s="19">
        <f t="shared" si="0"/>
        <v>1</v>
      </c>
      <c r="I7" s="91">
        <f>G7-F7</f>
        <v>0</v>
      </c>
    </row>
    <row r="8" spans="1:8" ht="15" customHeight="1">
      <c r="A8" s="28" t="s">
        <v>14</v>
      </c>
      <c r="B8" s="11" t="s">
        <v>15</v>
      </c>
      <c r="C8" s="11"/>
      <c r="D8" s="21">
        <f>'841403_066020'!C56</f>
        <v>363</v>
      </c>
      <c r="E8" s="17">
        <f>'841403_066020'!D56</f>
        <v>363</v>
      </c>
      <c r="F8" s="21">
        <f>'841403_066020'!E56</f>
        <v>3293972</v>
      </c>
      <c r="G8" s="16">
        <f>'841403_066020'!E56</f>
        <v>3293972</v>
      </c>
      <c r="H8" s="19">
        <f t="shared" si="0"/>
        <v>1</v>
      </c>
    </row>
    <row r="9" spans="1:8" ht="15" customHeight="1">
      <c r="A9" s="195" t="s">
        <v>16</v>
      </c>
      <c r="B9" s="11" t="s">
        <v>17</v>
      </c>
      <c r="C9" s="11"/>
      <c r="D9" s="16">
        <f>'862101_072111'!C55</f>
        <v>11787</v>
      </c>
      <c r="E9" s="16">
        <f>'862101_072111'!D55</f>
        <v>11787</v>
      </c>
      <c r="F9" s="16">
        <f>'862101_072111'!E55</f>
        <v>12585000</v>
      </c>
      <c r="G9" s="191">
        <f>'862101_072111'!E55</f>
        <v>12585000</v>
      </c>
      <c r="H9" s="19">
        <f t="shared" si="0"/>
        <v>1</v>
      </c>
    </row>
    <row r="10" spans="1:8" ht="15" customHeight="1">
      <c r="A10" s="22" t="s">
        <v>18</v>
      </c>
      <c r="B10" s="11" t="s">
        <v>19</v>
      </c>
      <c r="C10" s="11"/>
      <c r="D10" s="16">
        <f>'869041_074031'!C55</f>
        <v>3237</v>
      </c>
      <c r="E10" s="16">
        <f>'869041_074031'!D55</f>
        <v>3237</v>
      </c>
      <c r="F10" s="16">
        <f>'869041_074031'!E55</f>
        <v>3494400</v>
      </c>
      <c r="G10" s="16">
        <f>'869041_074031'!E55</f>
        <v>3494400</v>
      </c>
      <c r="H10" s="19">
        <f t="shared" si="0"/>
        <v>1</v>
      </c>
    </row>
    <row r="11" spans="1:8" ht="15" customHeight="1">
      <c r="A11" s="22" t="s">
        <v>20</v>
      </c>
      <c r="B11" s="11" t="s">
        <v>21</v>
      </c>
      <c r="C11" s="11"/>
      <c r="D11" s="21">
        <f>'889942_106020'!C55</f>
        <v>414</v>
      </c>
      <c r="E11" s="21">
        <f>'889942_106020'!D55</f>
        <v>422</v>
      </c>
      <c r="F11" s="21">
        <f>'889942_106020'!E55</f>
        <v>403900</v>
      </c>
      <c r="G11" s="16">
        <f>'889942_106020'!E55</f>
        <v>403900</v>
      </c>
      <c r="H11" s="19">
        <f t="shared" si="0"/>
        <v>1</v>
      </c>
    </row>
    <row r="12" spans="1:8" ht="15" customHeight="1">
      <c r="A12" s="15" t="s">
        <v>22</v>
      </c>
      <c r="B12" s="11" t="s">
        <v>23</v>
      </c>
      <c r="C12" s="11"/>
      <c r="D12" s="21">
        <f>'841907_018030'!C55</f>
        <v>115784</v>
      </c>
      <c r="E12" s="17">
        <f>'841907_018030'!D55</f>
        <v>115784</v>
      </c>
      <c r="F12" s="21">
        <f>'841907_018030'!E55</f>
        <v>160000000</v>
      </c>
      <c r="G12" s="16">
        <f>'841907_018030'!E55</f>
        <v>160000000</v>
      </c>
      <c r="H12" s="19">
        <f t="shared" si="0"/>
        <v>1</v>
      </c>
    </row>
    <row r="13" spans="1:9" s="27" customFormat="1" ht="25.5">
      <c r="A13" s="29" t="s">
        <v>250</v>
      </c>
      <c r="B13" s="24" t="s">
        <v>251</v>
      </c>
      <c r="C13" s="25"/>
      <c r="D13" s="26"/>
      <c r="E13" s="30"/>
      <c r="F13" s="241"/>
      <c r="G13" s="191">
        <f>'841163_056010'!E59</f>
        <v>143309282</v>
      </c>
      <c r="H13" s="19" t="e">
        <f t="shared" si="0"/>
        <v>#DIV/0!</v>
      </c>
      <c r="I13" s="192">
        <f>G13-F13</f>
        <v>143309282</v>
      </c>
    </row>
    <row r="14" spans="1:9" ht="12.75">
      <c r="A14" s="31"/>
      <c r="B14" s="32"/>
      <c r="C14" s="33"/>
      <c r="D14" s="34">
        <f>SUM(D3:D12)</f>
        <v>759176</v>
      </c>
      <c r="E14" s="35">
        <f>SUM(E3:E12)</f>
        <v>717694</v>
      </c>
      <c r="F14" s="242">
        <f>SUM(F3:F13)</f>
        <v>509331092</v>
      </c>
      <c r="G14" s="36">
        <f>SUM(G3:G13)</f>
        <v>652640374</v>
      </c>
      <c r="H14" s="19">
        <f t="shared" si="0"/>
        <v>1.2813676295261394</v>
      </c>
      <c r="I14" s="193">
        <f>G14-F14</f>
        <v>143309282</v>
      </c>
    </row>
    <row r="16" spans="1:8" ht="12.75">
      <c r="A16" s="220"/>
      <c r="B16" s="244" t="s">
        <v>252</v>
      </c>
      <c r="C16" s="244"/>
      <c r="D16" s="221"/>
      <c r="E16" s="203"/>
      <c r="F16" s="230"/>
      <c r="G16" s="231"/>
      <c r="H16" s="201"/>
    </row>
    <row r="17" spans="1:8" ht="15" customHeight="1">
      <c r="A17" s="222"/>
      <c r="B17" s="222" t="s">
        <v>253</v>
      </c>
      <c r="C17" s="222" t="s">
        <v>254</v>
      </c>
      <c r="D17" s="222" t="s">
        <v>255</v>
      </c>
      <c r="E17" s="232"/>
      <c r="F17" s="233"/>
      <c r="G17" s="233"/>
      <c r="H17" s="234"/>
    </row>
    <row r="18" spans="1:8" ht="15" customHeight="1">
      <c r="A18" s="221">
        <v>1</v>
      </c>
      <c r="B18" s="223" t="s">
        <v>24</v>
      </c>
      <c r="C18" s="223"/>
      <c r="D18" s="224" t="s">
        <v>256</v>
      </c>
      <c r="E18" s="233"/>
      <c r="F18" s="233"/>
      <c r="G18" s="233"/>
      <c r="H18" s="234"/>
    </row>
    <row r="19" spans="1:8" ht="15" customHeight="1">
      <c r="A19" s="221">
        <v>2</v>
      </c>
      <c r="B19" s="221"/>
      <c r="C19" s="221"/>
      <c r="D19" s="221"/>
      <c r="E19" s="233"/>
      <c r="F19" s="233"/>
      <c r="G19" s="233"/>
      <c r="H19" s="234"/>
    </row>
    <row r="20" spans="1:8" ht="15" customHeight="1">
      <c r="A20" s="221">
        <v>3</v>
      </c>
      <c r="B20" s="221"/>
      <c r="C20" s="221"/>
      <c r="D20" s="221"/>
      <c r="E20" s="233"/>
      <c r="F20" s="233"/>
      <c r="G20" s="233"/>
      <c r="H20" s="234"/>
    </row>
    <row r="21" spans="1:9" ht="15" customHeight="1">
      <c r="A21" s="221">
        <v>4</v>
      </c>
      <c r="B21" s="221">
        <v>841901</v>
      </c>
      <c r="C21" s="221" t="s">
        <v>25</v>
      </c>
      <c r="D21" s="225">
        <f>'841901_018010'!E60</f>
        <v>0</v>
      </c>
      <c r="E21" s="235"/>
      <c r="F21" s="236"/>
      <c r="G21" s="237"/>
      <c r="H21" s="234"/>
      <c r="I21" s="91"/>
    </row>
    <row r="22" spans="1:8" ht="15" customHeight="1">
      <c r="A22" s="221">
        <v>5</v>
      </c>
      <c r="B22" s="221">
        <v>889942</v>
      </c>
      <c r="C22" s="221" t="s">
        <v>26</v>
      </c>
      <c r="D22" s="221">
        <v>403900</v>
      </c>
      <c r="E22" s="233"/>
      <c r="F22" s="233"/>
      <c r="G22" s="233"/>
      <c r="H22" s="201"/>
    </row>
    <row r="23" spans="1:8" ht="15" customHeight="1">
      <c r="A23" s="221">
        <v>6</v>
      </c>
      <c r="B23" s="226">
        <v>841163</v>
      </c>
      <c r="C23" s="226" t="s">
        <v>257</v>
      </c>
      <c r="D23" s="227">
        <v>143309282</v>
      </c>
      <c r="E23" s="233"/>
      <c r="F23" s="233"/>
      <c r="G23" s="233"/>
      <c r="H23" s="234"/>
    </row>
    <row r="24" spans="1:8" ht="15" customHeight="1">
      <c r="A24" s="221">
        <v>7</v>
      </c>
      <c r="B24" s="221">
        <v>841901</v>
      </c>
      <c r="C24" s="221" t="s">
        <v>27</v>
      </c>
      <c r="D24" s="221">
        <v>660153</v>
      </c>
      <c r="E24" s="233"/>
      <c r="F24" s="233"/>
      <c r="G24" s="233"/>
      <c r="H24" s="234"/>
    </row>
    <row r="25" spans="1:8" ht="15" customHeight="1">
      <c r="A25" s="221">
        <v>8</v>
      </c>
      <c r="B25" s="221">
        <v>370000</v>
      </c>
      <c r="C25" s="221" t="s">
        <v>258</v>
      </c>
      <c r="D25" s="221">
        <v>5000000</v>
      </c>
      <c r="E25" s="232"/>
      <c r="F25" s="236"/>
      <c r="G25" s="233"/>
      <c r="H25" s="234"/>
    </row>
    <row r="26" spans="1:8" ht="15" customHeight="1">
      <c r="A26" s="221">
        <v>9</v>
      </c>
      <c r="B26" s="221">
        <v>841126</v>
      </c>
      <c r="C26" s="221" t="s">
        <v>259</v>
      </c>
      <c r="D26" s="221"/>
      <c r="E26" s="233"/>
      <c r="F26" s="233"/>
      <c r="G26" s="233"/>
      <c r="H26" s="201"/>
    </row>
    <row r="27" spans="1:9" ht="15" customHeight="1">
      <c r="A27" s="221">
        <v>10</v>
      </c>
      <c r="B27" s="221"/>
      <c r="C27" s="221" t="s">
        <v>28</v>
      </c>
      <c r="D27" s="221">
        <v>2618113</v>
      </c>
      <c r="E27" s="233"/>
      <c r="F27" s="233"/>
      <c r="G27" s="237"/>
      <c r="H27" s="234"/>
      <c r="I27" s="91"/>
    </row>
    <row r="28" spans="1:8" ht="15" customHeight="1">
      <c r="A28" s="221">
        <v>11</v>
      </c>
      <c r="B28" s="221"/>
      <c r="C28" s="221" t="s">
        <v>29</v>
      </c>
      <c r="D28" s="221">
        <v>3682072</v>
      </c>
      <c r="E28" s="233"/>
      <c r="F28" s="233"/>
      <c r="G28" s="233"/>
      <c r="H28" s="234"/>
    </row>
    <row r="29" spans="1:8" ht="15" customHeight="1">
      <c r="A29" s="221">
        <v>12</v>
      </c>
      <c r="B29" s="228"/>
      <c r="C29" s="228" t="s">
        <v>30</v>
      </c>
      <c r="D29" s="225">
        <f>SUM(D21:D28)</f>
        <v>155673520</v>
      </c>
      <c r="E29" s="233"/>
      <c r="F29" s="233"/>
      <c r="G29" s="233"/>
      <c r="H29" s="234"/>
    </row>
    <row r="30" spans="1:8" ht="15" customHeight="1">
      <c r="A30" s="221">
        <v>13</v>
      </c>
      <c r="B30" s="228"/>
      <c r="C30" s="228"/>
      <c r="D30" s="221"/>
      <c r="E30" s="233"/>
      <c r="F30" s="233"/>
      <c r="G30" s="233"/>
      <c r="H30" s="234"/>
    </row>
    <row r="31" spans="1:8" ht="15" customHeight="1">
      <c r="A31" s="221">
        <v>14</v>
      </c>
      <c r="B31" s="223" t="s">
        <v>31</v>
      </c>
      <c r="C31" s="223"/>
      <c r="D31" s="221"/>
      <c r="E31" s="233"/>
      <c r="F31" s="233"/>
      <c r="G31" s="233"/>
      <c r="H31" s="234"/>
    </row>
    <row r="32" spans="1:8" ht="15" customHeight="1">
      <c r="A32" s="221">
        <v>15</v>
      </c>
      <c r="B32" s="221"/>
      <c r="C32" s="221"/>
      <c r="D32" s="225"/>
      <c r="E32" s="233"/>
      <c r="F32" s="233"/>
      <c r="G32" s="233"/>
      <c r="H32" s="234"/>
    </row>
    <row r="33" spans="1:8" ht="15" customHeight="1">
      <c r="A33" s="221">
        <v>16</v>
      </c>
      <c r="B33" s="221">
        <v>841901</v>
      </c>
      <c r="C33" s="221" t="s">
        <v>32</v>
      </c>
      <c r="D33" s="225">
        <v>113142467</v>
      </c>
      <c r="E33" s="233"/>
      <c r="F33" s="233"/>
      <c r="G33" s="233"/>
      <c r="H33" s="234"/>
    </row>
    <row r="34" spans="1:8" ht="15" customHeight="1">
      <c r="A34" s="221">
        <v>17</v>
      </c>
      <c r="B34" s="221">
        <v>841403</v>
      </c>
      <c r="C34" s="221" t="s">
        <v>260</v>
      </c>
      <c r="D34" s="225">
        <v>3293972</v>
      </c>
      <c r="E34" s="233"/>
      <c r="F34" s="233"/>
      <c r="G34" s="233"/>
      <c r="H34" s="234"/>
    </row>
    <row r="35" spans="1:8" ht="15" customHeight="1">
      <c r="A35" s="221">
        <v>18</v>
      </c>
      <c r="B35" s="221"/>
      <c r="C35" s="221"/>
      <c r="D35" s="221"/>
      <c r="E35" s="233"/>
      <c r="F35" s="233"/>
      <c r="G35" s="233"/>
      <c r="H35" s="201"/>
    </row>
    <row r="36" spans="1:8" ht="15" customHeight="1">
      <c r="A36" s="221">
        <v>19</v>
      </c>
      <c r="B36" s="221">
        <v>841112</v>
      </c>
      <c r="C36" s="221" t="s">
        <v>33</v>
      </c>
      <c r="D36" s="225">
        <v>135000000</v>
      </c>
      <c r="E36" s="233"/>
      <c r="F36" s="233"/>
      <c r="G36" s="233"/>
      <c r="H36" s="201"/>
    </row>
    <row r="37" spans="1:8" ht="15" customHeight="1">
      <c r="A37" s="221">
        <v>20</v>
      </c>
      <c r="B37" s="221"/>
      <c r="C37" s="221" t="s">
        <v>34</v>
      </c>
      <c r="D37" s="225">
        <v>6500000</v>
      </c>
      <c r="E37" s="232"/>
      <c r="F37" s="233"/>
      <c r="G37" s="233"/>
      <c r="H37" s="234"/>
    </row>
    <row r="38" spans="1:8" ht="15" customHeight="1">
      <c r="A38" s="221">
        <v>21</v>
      </c>
      <c r="B38" s="221"/>
      <c r="C38" s="221" t="s">
        <v>261</v>
      </c>
      <c r="D38" s="225">
        <v>179000</v>
      </c>
      <c r="E38" s="233"/>
      <c r="F38" s="233"/>
      <c r="G38" s="233"/>
      <c r="H38" s="234"/>
    </row>
    <row r="39" spans="1:8" ht="15" customHeight="1">
      <c r="A39" s="221">
        <v>22</v>
      </c>
      <c r="B39" s="221"/>
      <c r="C39" s="221" t="s">
        <v>262</v>
      </c>
      <c r="D39" s="225">
        <v>20000000</v>
      </c>
      <c r="E39" s="233"/>
      <c r="F39" s="236"/>
      <c r="G39" s="233"/>
      <c r="H39" s="234"/>
    </row>
    <row r="40" spans="1:8" ht="15" customHeight="1">
      <c r="A40" s="221">
        <v>23</v>
      </c>
      <c r="B40" s="221"/>
      <c r="C40" s="221" t="s">
        <v>263</v>
      </c>
      <c r="D40" s="225">
        <f>'[1]3.bev.részletes'!D35</f>
        <v>0</v>
      </c>
      <c r="E40" s="235"/>
      <c r="F40" s="236"/>
      <c r="G40" s="233"/>
      <c r="H40" s="234"/>
    </row>
    <row r="41" spans="1:8" ht="15" customHeight="1">
      <c r="A41" s="221">
        <v>24</v>
      </c>
      <c r="B41" s="221"/>
      <c r="C41" s="221" t="s">
        <v>35</v>
      </c>
      <c r="D41" s="225">
        <v>30000000</v>
      </c>
      <c r="E41" s="233"/>
      <c r="F41" s="233"/>
      <c r="G41" s="233"/>
      <c r="H41" s="234"/>
    </row>
    <row r="42" spans="1:8" ht="15" customHeight="1">
      <c r="A42" s="221">
        <v>25</v>
      </c>
      <c r="B42" s="221"/>
      <c r="C42" s="221" t="s">
        <v>36</v>
      </c>
      <c r="D42" s="225">
        <v>650000</v>
      </c>
      <c r="E42" s="233"/>
      <c r="F42" s="233"/>
      <c r="G42" s="233"/>
      <c r="H42" s="234"/>
    </row>
    <row r="43" spans="1:8" ht="15" customHeight="1">
      <c r="A43" s="221">
        <v>26</v>
      </c>
      <c r="B43" s="221"/>
      <c r="C43" s="221" t="s">
        <v>37</v>
      </c>
      <c r="D43" s="225">
        <v>3900000</v>
      </c>
      <c r="E43" s="233"/>
      <c r="F43" s="233"/>
      <c r="G43" s="233"/>
      <c r="H43" s="234"/>
    </row>
    <row r="44" spans="1:8" ht="15" customHeight="1">
      <c r="A44" s="221">
        <v>27</v>
      </c>
      <c r="B44" s="221"/>
      <c r="C44" s="221" t="s">
        <v>38</v>
      </c>
      <c r="D44" s="225"/>
      <c r="E44" s="232"/>
      <c r="F44" s="233"/>
      <c r="G44" s="233"/>
      <c r="H44" s="234"/>
    </row>
    <row r="45" spans="1:8" ht="15" customHeight="1">
      <c r="A45" s="221">
        <v>28</v>
      </c>
      <c r="B45" s="221"/>
      <c r="C45" s="221" t="s">
        <v>264</v>
      </c>
      <c r="D45" s="221"/>
      <c r="E45" s="232"/>
      <c r="F45" s="233"/>
      <c r="G45" s="233"/>
      <c r="H45" s="234"/>
    </row>
    <row r="46" spans="1:8" ht="12.75">
      <c r="A46" s="221">
        <v>29</v>
      </c>
      <c r="B46" s="221"/>
      <c r="C46" s="221" t="s">
        <v>39</v>
      </c>
      <c r="D46" s="225"/>
      <c r="E46" s="232"/>
      <c r="F46" s="236"/>
      <c r="G46" s="233"/>
      <c r="H46" s="234"/>
    </row>
    <row r="47" spans="1:8" ht="12.75">
      <c r="A47" s="221">
        <v>30</v>
      </c>
      <c r="B47" s="221">
        <v>841112</v>
      </c>
      <c r="C47" s="221" t="s">
        <v>40</v>
      </c>
      <c r="D47" s="225">
        <v>85000</v>
      </c>
      <c r="E47" s="204"/>
      <c r="F47" s="204"/>
      <c r="G47" s="204"/>
      <c r="H47" s="201"/>
    </row>
    <row r="48" spans="1:8" ht="12.75">
      <c r="A48" s="221">
        <v>31</v>
      </c>
      <c r="B48" s="221">
        <v>841112</v>
      </c>
      <c r="C48" s="221" t="s">
        <v>41</v>
      </c>
      <c r="D48" s="221"/>
      <c r="E48" s="238"/>
      <c r="F48" s="239"/>
      <c r="G48" s="240"/>
      <c r="H48" s="234"/>
    </row>
    <row r="49" spans="1:8" ht="12.75">
      <c r="A49" s="221">
        <v>32</v>
      </c>
      <c r="B49" s="221">
        <v>680000</v>
      </c>
      <c r="C49" s="221" t="s">
        <v>265</v>
      </c>
      <c r="D49" s="225">
        <v>1304000</v>
      </c>
      <c r="E49" s="204"/>
      <c r="F49" s="204"/>
      <c r="G49" s="204"/>
      <c r="H49" s="201"/>
    </row>
    <row r="50" spans="1:8" ht="12.75">
      <c r="A50" s="221">
        <v>33</v>
      </c>
      <c r="B50" s="229">
        <v>869041</v>
      </c>
      <c r="C50" s="221" t="s">
        <v>42</v>
      </c>
      <c r="D50" s="221">
        <v>3494400</v>
      </c>
      <c r="E50" s="204"/>
      <c r="F50" s="204"/>
      <c r="G50" s="204"/>
      <c r="H50" s="201"/>
    </row>
    <row r="51" spans="1:8" ht="12.75">
      <c r="A51" s="221">
        <v>34</v>
      </c>
      <c r="B51" s="221">
        <v>862101</v>
      </c>
      <c r="C51" s="221" t="s">
        <v>43</v>
      </c>
      <c r="D51" s="221">
        <v>12585000</v>
      </c>
      <c r="E51" s="204"/>
      <c r="F51" s="204"/>
      <c r="G51" s="204"/>
      <c r="H51" s="201"/>
    </row>
    <row r="52" spans="1:8" ht="12.75">
      <c r="A52" s="221">
        <v>35</v>
      </c>
      <c r="B52" s="221"/>
      <c r="C52" s="221" t="s">
        <v>266</v>
      </c>
      <c r="D52" s="225">
        <v>11633200</v>
      </c>
      <c r="E52" s="204"/>
      <c r="F52" s="204"/>
      <c r="G52" s="204"/>
      <c r="H52" s="201"/>
    </row>
    <row r="53" spans="1:4" ht="12.75">
      <c r="A53" s="221">
        <v>36</v>
      </c>
      <c r="B53" s="221">
        <v>841112</v>
      </c>
      <c r="C53" s="221" t="s">
        <v>267</v>
      </c>
      <c r="D53" s="225">
        <v>1500000</v>
      </c>
    </row>
    <row r="54" spans="1:4" ht="12.75">
      <c r="A54" s="221">
        <v>37</v>
      </c>
      <c r="B54" s="221">
        <v>841907</v>
      </c>
      <c r="C54" s="221" t="s">
        <v>44</v>
      </c>
      <c r="D54" s="221">
        <f>'841907_018030'!$E$54-2618113-3682072</f>
        <v>153699815</v>
      </c>
    </row>
    <row r="55" spans="1:4" ht="12.75">
      <c r="A55" s="221">
        <v>38</v>
      </c>
      <c r="B55" s="228"/>
      <c r="C55" s="228" t="s">
        <v>30</v>
      </c>
      <c r="D55" s="225">
        <f>SUM(D32:D54)</f>
        <v>496966854</v>
      </c>
    </row>
    <row r="56" spans="1:4" ht="12.75">
      <c r="A56" s="221">
        <v>39</v>
      </c>
      <c r="B56" s="221"/>
      <c r="C56" s="221"/>
      <c r="D56" s="221"/>
    </row>
    <row r="57" spans="1:4" ht="12.75">
      <c r="A57" s="221">
        <v>40</v>
      </c>
      <c r="B57" s="228" t="s">
        <v>268</v>
      </c>
      <c r="C57" s="228"/>
      <c r="D57" s="225">
        <f>SUM(D55+D29)</f>
        <v>652640374</v>
      </c>
    </row>
    <row r="58" spans="1:4" ht="12.75">
      <c r="A58" s="221">
        <v>41</v>
      </c>
      <c r="B58" s="221"/>
      <c r="C58" s="221"/>
      <c r="D58" s="221"/>
    </row>
  </sheetData>
  <sheetProtection selectLockedCells="1" selectUnlockedCells="1"/>
  <mergeCells count="1">
    <mergeCell ref="B16:C16"/>
  </mergeCells>
  <printOptions/>
  <pageMargins left="0.7875" right="0.7875" top="1.0631944444444446" bottom="1.0631944444444446" header="0.7875" footer="0.7875"/>
  <pageSetup fitToHeight="0" fitToWidth="1" horizontalDpi="300" verticalDpi="300" orientation="portrait" paperSize="9"/>
  <headerFooter alignWithMargins="0">
    <oddHeader>&amp;C&amp;"Times New Roman,Normál"&amp;12&amp;A</oddHeader>
    <oddFooter>&amp;L&amp;D&amp;C&amp;"Times New Roman,Normál"&amp;12Oldal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5"/>
  <sheetViews>
    <sheetView zoomScale="80" zoomScaleNormal="80" zoomScaleSheetLayoutView="86" zoomScalePageLayoutView="0" workbookViewId="0" topLeftCell="A1">
      <selection activeCell="G20" sqref="G20"/>
    </sheetView>
  </sheetViews>
  <sheetFormatPr defaultColWidth="8.75" defaultRowHeight="18"/>
  <cols>
    <col min="1" max="1" width="8.75" style="27" customWidth="1"/>
    <col min="2" max="2" width="43.58203125" style="27" customWidth="1"/>
    <col min="3" max="3" width="5.25" style="27" customWidth="1"/>
    <col min="4" max="4" width="12.41015625" style="27" customWidth="1"/>
    <col min="5" max="5" width="9.91015625" style="27" customWidth="1"/>
    <col min="6" max="16384" width="8.75" style="27" customWidth="1"/>
  </cols>
  <sheetData>
    <row r="1" spans="1:5" ht="12.75">
      <c r="A1" s="158"/>
      <c r="B1" s="158"/>
      <c r="C1" s="158"/>
      <c r="D1" s="158" t="s">
        <v>239</v>
      </c>
      <c r="E1" s="158" t="s">
        <v>229</v>
      </c>
    </row>
    <row r="2" spans="1:5" ht="12.75">
      <c r="A2" s="159">
        <v>862101</v>
      </c>
      <c r="B2" s="249" t="s">
        <v>270</v>
      </c>
      <c r="C2" s="249"/>
      <c r="D2" s="249"/>
      <c r="E2" s="249"/>
    </row>
    <row r="3" spans="1:5" ht="12.75">
      <c r="A3" s="159">
        <v>72111</v>
      </c>
      <c r="B3" s="160" t="s">
        <v>17</v>
      </c>
      <c r="C3" s="160">
        <v>2017</v>
      </c>
      <c r="D3" s="160" t="s">
        <v>222</v>
      </c>
      <c r="E3" s="160">
        <v>2018</v>
      </c>
    </row>
    <row r="4" spans="1:5" ht="17.25" customHeight="1">
      <c r="A4" s="161" t="s">
        <v>47</v>
      </c>
      <c r="B4" s="162" t="s">
        <v>48</v>
      </c>
      <c r="C4" s="163"/>
      <c r="D4" s="163"/>
      <c r="E4" s="163"/>
    </row>
    <row r="5" spans="1:5" ht="23.25" customHeight="1">
      <c r="A5" s="161" t="s">
        <v>49</v>
      </c>
      <c r="B5" s="162" t="s">
        <v>50</v>
      </c>
      <c r="C5" s="163"/>
      <c r="D5" s="163"/>
      <c r="E5" s="163"/>
    </row>
    <row r="6" spans="1:5" ht="27.75" customHeight="1">
      <c r="A6" s="161" t="s">
        <v>51</v>
      </c>
      <c r="B6" s="162" t="s">
        <v>52</v>
      </c>
      <c r="C6" s="163"/>
      <c r="D6" s="163"/>
      <c r="E6" s="163"/>
    </row>
    <row r="7" spans="1:5" ht="15.75" customHeight="1">
      <c r="A7" s="161" t="s">
        <v>53</v>
      </c>
      <c r="B7" s="162" t="s">
        <v>54</v>
      </c>
      <c r="C7" s="163"/>
      <c r="D7" s="163"/>
      <c r="E7" s="163"/>
    </row>
    <row r="8" spans="1:5" ht="24" customHeight="1">
      <c r="A8" s="161" t="s">
        <v>55</v>
      </c>
      <c r="B8" s="162" t="s">
        <v>56</v>
      </c>
      <c r="C8" s="163"/>
      <c r="D8" s="163"/>
      <c r="E8" s="163"/>
    </row>
    <row r="9" spans="1:5" ht="14.25" customHeight="1">
      <c r="A9" s="161" t="s">
        <v>57</v>
      </c>
      <c r="B9" s="162" t="s">
        <v>58</v>
      </c>
      <c r="C9" s="163"/>
      <c r="D9" s="163"/>
      <c r="E9" s="163"/>
    </row>
    <row r="10" spans="1:5" ht="14.25" customHeight="1">
      <c r="A10" s="164" t="s">
        <v>59</v>
      </c>
      <c r="B10" s="165" t="s">
        <v>60</v>
      </c>
      <c r="C10" s="166"/>
      <c r="D10" s="166"/>
      <c r="E10" s="166"/>
    </row>
    <row r="11" spans="1:5" ht="14.25" customHeight="1">
      <c r="A11" s="161" t="s">
        <v>61</v>
      </c>
      <c r="B11" s="162" t="s">
        <v>62</v>
      </c>
      <c r="C11" s="163"/>
      <c r="D11" s="163"/>
      <c r="E11" s="163"/>
    </row>
    <row r="12" spans="1:5" ht="14.25" customHeight="1">
      <c r="A12" s="161" t="s">
        <v>63</v>
      </c>
      <c r="B12" s="162" t="s">
        <v>64</v>
      </c>
      <c r="C12" s="163"/>
      <c r="D12" s="163"/>
      <c r="E12" s="163"/>
    </row>
    <row r="13" spans="1:6" ht="14.25" customHeight="1">
      <c r="A13" s="161" t="s">
        <v>65</v>
      </c>
      <c r="B13" s="162" t="s">
        <v>66</v>
      </c>
      <c r="C13" s="163">
        <v>11787</v>
      </c>
      <c r="D13" s="163">
        <v>11787</v>
      </c>
      <c r="E13" s="163">
        <v>12585000</v>
      </c>
      <c r="F13" s="210" t="s">
        <v>246</v>
      </c>
    </row>
    <row r="14" spans="1:5" ht="14.25" customHeight="1">
      <c r="A14" s="161" t="s">
        <v>67</v>
      </c>
      <c r="B14" s="162" t="s">
        <v>68</v>
      </c>
      <c r="C14" s="163"/>
      <c r="D14" s="163"/>
      <c r="E14" s="163"/>
    </row>
    <row r="15" spans="1:5" ht="14.25" customHeight="1">
      <c r="A15" s="161" t="s">
        <v>69</v>
      </c>
      <c r="B15" s="162" t="s">
        <v>70</v>
      </c>
      <c r="C15" s="163"/>
      <c r="D15" s="163"/>
      <c r="E15" s="163"/>
    </row>
    <row r="16" spans="1:5" ht="14.25" customHeight="1">
      <c r="A16" s="161" t="s">
        <v>69</v>
      </c>
      <c r="B16" s="162" t="s">
        <v>71</v>
      </c>
      <c r="C16" s="163"/>
      <c r="D16" s="163"/>
      <c r="E16" s="163"/>
    </row>
    <row r="17" spans="1:5" ht="14.25" customHeight="1">
      <c r="A17" s="164"/>
      <c r="B17" s="165" t="s">
        <v>72</v>
      </c>
      <c r="C17" s="167">
        <f>SUM(C11:C16)</f>
        <v>11787</v>
      </c>
      <c r="D17" s="167">
        <f>SUM(D11:D16)</f>
        <v>11787</v>
      </c>
      <c r="E17" s="167">
        <f>SUM(E11:E16)</f>
        <v>12585000</v>
      </c>
    </row>
    <row r="18" spans="1:5" ht="14.25" customHeight="1">
      <c r="A18" s="161" t="s">
        <v>73</v>
      </c>
      <c r="B18" s="162" t="s">
        <v>74</v>
      </c>
      <c r="C18" s="163"/>
      <c r="D18" s="163"/>
      <c r="E18" s="163"/>
    </row>
    <row r="19" spans="1:5" ht="14.25" customHeight="1">
      <c r="A19" s="161" t="s">
        <v>75</v>
      </c>
      <c r="B19" s="162" t="s">
        <v>76</v>
      </c>
      <c r="C19" s="163"/>
      <c r="D19" s="163"/>
      <c r="E19" s="163"/>
    </row>
    <row r="20" spans="1:5" ht="14.25" customHeight="1">
      <c r="A20" s="161" t="s">
        <v>77</v>
      </c>
      <c r="B20" s="162" t="s">
        <v>78</v>
      </c>
      <c r="C20" s="163"/>
      <c r="D20" s="163"/>
      <c r="E20" s="163"/>
    </row>
    <row r="21" spans="1:5" ht="14.25" customHeight="1">
      <c r="A21" s="161" t="s">
        <v>79</v>
      </c>
      <c r="B21" s="162" t="s">
        <v>80</v>
      </c>
      <c r="C21" s="163"/>
      <c r="D21" s="163"/>
      <c r="E21" s="163"/>
    </row>
    <row r="22" spans="1:5" ht="25.5" customHeight="1">
      <c r="A22" s="161" t="s">
        <v>81</v>
      </c>
      <c r="B22" s="162" t="s">
        <v>82</v>
      </c>
      <c r="C22" s="163"/>
      <c r="D22" s="163"/>
      <c r="E22" s="163"/>
    </row>
    <row r="23" spans="1:5" ht="12.75" customHeight="1">
      <c r="A23" s="168" t="s">
        <v>83</v>
      </c>
      <c r="B23" s="162" t="s">
        <v>84</v>
      </c>
      <c r="C23" s="163"/>
      <c r="D23" s="163"/>
      <c r="E23" s="163"/>
    </row>
    <row r="24" spans="1:5" ht="12.75" customHeight="1">
      <c r="A24" s="168" t="s">
        <v>85</v>
      </c>
      <c r="B24" s="162" t="s">
        <v>86</v>
      </c>
      <c r="C24" s="163"/>
      <c r="D24" s="163"/>
      <c r="E24" s="163"/>
    </row>
    <row r="25" spans="1:5" ht="12.75" customHeight="1">
      <c r="A25" s="168" t="s">
        <v>87</v>
      </c>
      <c r="B25" s="162" t="s">
        <v>88</v>
      </c>
      <c r="C25" s="163"/>
      <c r="D25" s="163"/>
      <c r="E25" s="163"/>
    </row>
    <row r="26" spans="1:5" ht="12.75" customHeight="1">
      <c r="A26" s="169"/>
      <c r="B26" s="165" t="s">
        <v>89</v>
      </c>
      <c r="C26" s="167">
        <f>SUM(C18:C25)</f>
        <v>0</v>
      </c>
      <c r="D26" s="167">
        <f>SUM(D18:D25)</f>
        <v>0</v>
      </c>
      <c r="E26" s="167">
        <f>SUM(E18:E25)</f>
        <v>0</v>
      </c>
    </row>
    <row r="27" spans="1:5" ht="12.75" customHeight="1">
      <c r="A27" s="168" t="s">
        <v>90</v>
      </c>
      <c r="B27" s="162" t="s">
        <v>91</v>
      </c>
      <c r="C27" s="166"/>
      <c r="D27" s="166"/>
      <c r="E27" s="166"/>
    </row>
    <row r="28" spans="1:5" ht="12.75" customHeight="1">
      <c r="A28" s="168" t="s">
        <v>92</v>
      </c>
      <c r="B28" s="162" t="s">
        <v>93</v>
      </c>
      <c r="C28" s="163"/>
      <c r="D28" s="163"/>
      <c r="E28" s="163"/>
    </row>
    <row r="29" spans="1:5" ht="12.75" customHeight="1">
      <c r="A29" s="169"/>
      <c r="B29" s="165" t="s">
        <v>94</v>
      </c>
      <c r="C29" s="166"/>
      <c r="D29" s="166"/>
      <c r="E29" s="166"/>
    </row>
    <row r="30" spans="1:5" ht="12.75" customHeight="1">
      <c r="A30" s="168" t="s">
        <v>133</v>
      </c>
      <c r="B30" s="162" t="s">
        <v>134</v>
      </c>
      <c r="C30" s="163"/>
      <c r="D30" s="163"/>
      <c r="E30" s="163"/>
    </row>
    <row r="31" spans="1:5" ht="12.75" customHeight="1">
      <c r="A31" s="168" t="s">
        <v>135</v>
      </c>
      <c r="B31" s="162" t="s">
        <v>136</v>
      </c>
      <c r="C31" s="163"/>
      <c r="D31" s="163"/>
      <c r="E31" s="163"/>
    </row>
    <row r="32" spans="1:5" ht="12.75" customHeight="1">
      <c r="A32" s="168" t="s">
        <v>137</v>
      </c>
      <c r="B32" s="170" t="s">
        <v>138</v>
      </c>
      <c r="C32" s="171"/>
      <c r="D32" s="171"/>
      <c r="E32" s="171"/>
    </row>
    <row r="33" spans="1:5" ht="12.75" customHeight="1">
      <c r="A33" s="168" t="s">
        <v>139</v>
      </c>
      <c r="B33" s="162" t="s">
        <v>140</v>
      </c>
      <c r="C33" s="163"/>
      <c r="D33" s="163"/>
      <c r="E33" s="163"/>
    </row>
    <row r="34" spans="1:5" ht="12.75" customHeight="1">
      <c r="A34" s="168" t="s">
        <v>141</v>
      </c>
      <c r="B34" s="162" t="s">
        <v>142</v>
      </c>
      <c r="C34" s="163"/>
      <c r="D34" s="163"/>
      <c r="E34" s="163"/>
    </row>
    <row r="35" spans="1:5" ht="12.75" customHeight="1">
      <c r="A35" s="168"/>
      <c r="B35" s="165" t="s">
        <v>143</v>
      </c>
      <c r="C35" s="167">
        <f>SUM(C30:C34)</f>
        <v>0</v>
      </c>
      <c r="D35" s="167">
        <f>SUM(D30:D34)</f>
        <v>0</v>
      </c>
      <c r="E35" s="167">
        <f>SUM(E30:E34)</f>
        <v>0</v>
      </c>
    </row>
    <row r="36" spans="1:5" ht="12.75" customHeight="1">
      <c r="A36" s="168" t="s">
        <v>144</v>
      </c>
      <c r="B36" s="162" t="s">
        <v>145</v>
      </c>
      <c r="C36" s="163"/>
      <c r="D36" s="163"/>
      <c r="E36" s="163"/>
    </row>
    <row r="37" spans="1:5" ht="12.75" customHeight="1">
      <c r="A37" s="168" t="s">
        <v>144</v>
      </c>
      <c r="B37" s="162" t="s">
        <v>146</v>
      </c>
      <c r="C37" s="163"/>
      <c r="D37" s="163"/>
      <c r="E37" s="163"/>
    </row>
    <row r="38" spans="1:5" ht="12.75" customHeight="1">
      <c r="A38" s="168" t="s">
        <v>144</v>
      </c>
      <c r="B38" s="162" t="s">
        <v>147</v>
      </c>
      <c r="C38" s="163"/>
      <c r="D38" s="163"/>
      <c r="E38" s="163"/>
    </row>
    <row r="39" spans="1:5" ht="12.75" customHeight="1">
      <c r="A39" s="168" t="s">
        <v>144</v>
      </c>
      <c r="B39" s="162" t="s">
        <v>148</v>
      </c>
      <c r="C39" s="163"/>
      <c r="D39" s="163"/>
      <c r="E39" s="163"/>
    </row>
    <row r="40" spans="1:5" ht="12.75" customHeight="1">
      <c r="A40" s="169"/>
      <c r="B40" s="165" t="s">
        <v>149</v>
      </c>
      <c r="C40" s="166"/>
      <c r="D40" s="166"/>
      <c r="E40" s="166"/>
    </row>
    <row r="41" spans="1:5" ht="12.75" customHeight="1">
      <c r="A41" s="172"/>
      <c r="B41" s="173" t="s">
        <v>150</v>
      </c>
      <c r="C41" s="174">
        <f>C35+C29+C17+C40</f>
        <v>11787</v>
      </c>
      <c r="D41" s="174">
        <f>D35+D29+D17+D40</f>
        <v>11787</v>
      </c>
      <c r="E41" s="174">
        <f>E35+E29+E17+E40</f>
        <v>12585000</v>
      </c>
    </row>
    <row r="42" spans="1:5" ht="13.5" customHeight="1">
      <c r="A42" s="161" t="s">
        <v>151</v>
      </c>
      <c r="B42" s="162" t="s">
        <v>152</v>
      </c>
      <c r="C42" s="163"/>
      <c r="D42" s="163"/>
      <c r="E42" s="163"/>
    </row>
    <row r="43" spans="1:5" ht="13.5" customHeight="1">
      <c r="A43" s="161" t="s">
        <v>153</v>
      </c>
      <c r="B43" s="162" t="s">
        <v>154</v>
      </c>
      <c r="C43" s="163"/>
      <c r="D43" s="163"/>
      <c r="E43" s="163"/>
    </row>
    <row r="44" spans="1:5" ht="13.5" customHeight="1">
      <c r="A44" s="164"/>
      <c r="B44" s="165" t="s">
        <v>95</v>
      </c>
      <c r="C44" s="166"/>
      <c r="D44" s="166"/>
      <c r="E44" s="166"/>
    </row>
    <row r="45" spans="1:5" ht="13.5" customHeight="1">
      <c r="A45" s="168" t="s">
        <v>101</v>
      </c>
      <c r="B45" s="162" t="s">
        <v>25</v>
      </c>
      <c r="C45" s="163"/>
      <c r="D45" s="163"/>
      <c r="E45" s="163"/>
    </row>
    <row r="46" spans="1:5" ht="13.5" customHeight="1">
      <c r="A46" s="168" t="s">
        <v>102</v>
      </c>
      <c r="B46" s="162" t="s">
        <v>103</v>
      </c>
      <c r="C46" s="163"/>
      <c r="D46" s="163"/>
      <c r="E46" s="163"/>
    </row>
    <row r="47" spans="1:5" ht="13.5" customHeight="1">
      <c r="A47" s="168" t="s">
        <v>104</v>
      </c>
      <c r="B47" s="162" t="s">
        <v>105</v>
      </c>
      <c r="C47" s="163"/>
      <c r="D47" s="163"/>
      <c r="E47" s="163"/>
    </row>
    <row r="48" spans="1:5" ht="13.5" customHeight="1">
      <c r="A48" s="169"/>
      <c r="B48" s="165" t="s">
        <v>108</v>
      </c>
      <c r="C48" s="166"/>
      <c r="D48" s="166"/>
      <c r="E48" s="166"/>
    </row>
    <row r="49" spans="1:5" ht="13.5" customHeight="1">
      <c r="A49" s="168" t="s">
        <v>117</v>
      </c>
      <c r="B49" s="162" t="s">
        <v>155</v>
      </c>
      <c r="C49" s="163"/>
      <c r="D49" s="163"/>
      <c r="E49" s="163"/>
    </row>
    <row r="50" spans="1:5" ht="13.5" customHeight="1">
      <c r="A50" s="168"/>
      <c r="B50" s="162" t="s">
        <v>119</v>
      </c>
      <c r="C50" s="163"/>
      <c r="D50" s="163"/>
      <c r="E50" s="163"/>
    </row>
    <row r="51" spans="1:5" ht="13.5" customHeight="1">
      <c r="A51" s="168">
        <v>272</v>
      </c>
      <c r="B51" s="162" t="s">
        <v>120</v>
      </c>
      <c r="C51" s="163"/>
      <c r="D51" s="163"/>
      <c r="E51" s="163"/>
    </row>
    <row r="52" spans="1:5" ht="13.5" customHeight="1">
      <c r="A52" s="169">
        <v>276</v>
      </c>
      <c r="B52" s="165" t="s">
        <v>121</v>
      </c>
      <c r="C52" s="166"/>
      <c r="D52" s="166"/>
      <c r="E52" s="166"/>
    </row>
    <row r="53" spans="1:5" ht="13.5" customHeight="1">
      <c r="A53" s="172"/>
      <c r="B53" s="173" t="s">
        <v>122</v>
      </c>
      <c r="C53" s="175"/>
      <c r="D53" s="175"/>
      <c r="E53" s="175"/>
    </row>
    <row r="54" spans="1:5" ht="13.5" customHeight="1">
      <c r="A54" s="172" t="s">
        <v>123</v>
      </c>
      <c r="B54" s="173" t="s">
        <v>124</v>
      </c>
      <c r="C54" s="175"/>
      <c r="D54" s="175"/>
      <c r="E54" s="175"/>
    </row>
    <row r="55" spans="1:5" ht="13.5" customHeight="1">
      <c r="A55" s="169">
        <v>277</v>
      </c>
      <c r="B55" s="165" t="s">
        <v>125</v>
      </c>
      <c r="C55" s="167">
        <f>C53+C41+C54</f>
        <v>11787</v>
      </c>
      <c r="D55" s="167">
        <f>D53+D41+D54</f>
        <v>11787</v>
      </c>
      <c r="E55" s="167">
        <f>E53+E41+E54</f>
        <v>12585000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5"/>
  <sheetViews>
    <sheetView zoomScale="80" zoomScaleNormal="80" zoomScaleSheetLayoutView="86" zoomScalePageLayoutView="0" workbookViewId="0" topLeftCell="A1">
      <selection activeCell="B3" sqref="B3"/>
    </sheetView>
  </sheetViews>
  <sheetFormatPr defaultColWidth="8.75" defaultRowHeight="18"/>
  <cols>
    <col min="1" max="1" width="8.75" style="27" customWidth="1"/>
    <col min="2" max="2" width="39.08203125" style="27" customWidth="1"/>
    <col min="3" max="3" width="5.58203125" style="27" customWidth="1"/>
    <col min="4" max="4" width="14.91015625" style="27" customWidth="1"/>
    <col min="5" max="5" width="8.75" style="27" customWidth="1"/>
    <col min="6" max="16384" width="8.75" style="27" customWidth="1"/>
  </cols>
  <sheetData>
    <row r="1" spans="1:5" ht="12.75">
      <c r="A1" s="158"/>
      <c r="B1" s="158"/>
      <c r="C1" s="158"/>
      <c r="D1" s="158" t="s">
        <v>239</v>
      </c>
      <c r="E1" s="158" t="s">
        <v>229</v>
      </c>
    </row>
    <row r="2" spans="1:5" ht="12.75">
      <c r="A2" s="159">
        <v>869041</v>
      </c>
      <c r="B2" s="249" t="s">
        <v>270</v>
      </c>
      <c r="C2" s="249"/>
      <c r="D2" s="249"/>
      <c r="E2" s="249"/>
    </row>
    <row r="3" spans="1:5" ht="12.75">
      <c r="A3" s="159" t="s">
        <v>218</v>
      </c>
      <c r="B3" s="160" t="s">
        <v>19</v>
      </c>
      <c r="C3" s="160">
        <v>2017</v>
      </c>
      <c r="D3" s="160" t="s">
        <v>222</v>
      </c>
      <c r="E3" s="160" t="s">
        <v>221</v>
      </c>
    </row>
    <row r="4" spans="1:5" ht="13.5" customHeight="1">
      <c r="A4" s="161" t="s">
        <v>47</v>
      </c>
      <c r="B4" s="162" t="s">
        <v>48</v>
      </c>
      <c r="C4" s="176"/>
      <c r="D4" s="176"/>
      <c r="E4" s="176"/>
    </row>
    <row r="5" spans="1:5" ht="23.25" customHeight="1">
      <c r="A5" s="161" t="s">
        <v>49</v>
      </c>
      <c r="B5" s="162" t="s">
        <v>50</v>
      </c>
      <c r="C5" s="176"/>
      <c r="D5" s="176"/>
      <c r="E5" s="176"/>
    </row>
    <row r="6" spans="1:5" ht="24.75" customHeight="1">
      <c r="A6" s="161" t="s">
        <v>51</v>
      </c>
      <c r="B6" s="162" t="s">
        <v>52</v>
      </c>
      <c r="C6" s="176"/>
      <c r="D6" s="176"/>
      <c r="E6" s="176"/>
    </row>
    <row r="7" spans="1:5" ht="24.75" customHeight="1">
      <c r="A7" s="161" t="s">
        <v>53</v>
      </c>
      <c r="B7" s="162" t="s">
        <v>54</v>
      </c>
      <c r="C7" s="176"/>
      <c r="D7" s="176"/>
      <c r="E7" s="176"/>
    </row>
    <row r="8" spans="1:5" ht="24.75" customHeight="1">
      <c r="A8" s="161" t="s">
        <v>55</v>
      </c>
      <c r="B8" s="162" t="s">
        <v>56</v>
      </c>
      <c r="C8" s="163"/>
      <c r="D8" s="163"/>
      <c r="E8" s="163"/>
    </row>
    <row r="9" spans="1:5" ht="13.5" customHeight="1">
      <c r="A9" s="161" t="s">
        <v>57</v>
      </c>
      <c r="B9" s="162" t="s">
        <v>58</v>
      </c>
      <c r="C9" s="163"/>
      <c r="D9" s="163"/>
      <c r="E9" s="163"/>
    </row>
    <row r="10" spans="1:5" ht="13.5" customHeight="1">
      <c r="A10" s="164" t="s">
        <v>59</v>
      </c>
      <c r="B10" s="165" t="s">
        <v>60</v>
      </c>
      <c r="C10" s="177"/>
      <c r="D10" s="177"/>
      <c r="E10" s="177"/>
    </row>
    <row r="11" spans="1:5" ht="13.5" customHeight="1">
      <c r="A11" s="161" t="s">
        <v>61</v>
      </c>
      <c r="B11" s="162" t="s">
        <v>62</v>
      </c>
      <c r="C11" s="163"/>
      <c r="D11" s="163"/>
      <c r="E11" s="163"/>
    </row>
    <row r="12" spans="1:5" ht="13.5" customHeight="1">
      <c r="A12" s="161" t="s">
        <v>63</v>
      </c>
      <c r="B12" s="162" t="s">
        <v>64</v>
      </c>
      <c r="C12" s="163"/>
      <c r="D12" s="163"/>
      <c r="E12" s="163"/>
    </row>
    <row r="13" spans="1:6" ht="13.5" customHeight="1">
      <c r="A13" s="161" t="s">
        <v>65</v>
      </c>
      <c r="B13" s="162" t="s">
        <v>66</v>
      </c>
      <c r="C13" s="163">
        <v>3237</v>
      </c>
      <c r="D13" s="163">
        <v>3237</v>
      </c>
      <c r="E13" s="163">
        <v>3494400</v>
      </c>
      <c r="F13" s="27" t="s">
        <v>240</v>
      </c>
    </row>
    <row r="14" spans="1:5" ht="13.5" customHeight="1">
      <c r="A14" s="161" t="s">
        <v>67</v>
      </c>
      <c r="B14" s="162" t="s">
        <v>68</v>
      </c>
      <c r="C14" s="163"/>
      <c r="D14" s="163"/>
      <c r="E14" s="163"/>
    </row>
    <row r="15" spans="1:5" ht="13.5" customHeight="1">
      <c r="A15" s="161" t="s">
        <v>69</v>
      </c>
      <c r="B15" s="162" t="s">
        <v>70</v>
      </c>
      <c r="C15" s="163"/>
      <c r="D15" s="163"/>
      <c r="E15" s="163"/>
    </row>
    <row r="16" spans="1:5" ht="13.5" customHeight="1">
      <c r="A16" s="161" t="s">
        <v>69</v>
      </c>
      <c r="B16" s="162" t="s">
        <v>71</v>
      </c>
      <c r="C16" s="163"/>
      <c r="D16" s="163"/>
      <c r="E16" s="163"/>
    </row>
    <row r="17" spans="1:5" ht="13.5" customHeight="1">
      <c r="A17" s="164"/>
      <c r="B17" s="165" t="s">
        <v>72</v>
      </c>
      <c r="C17" s="166">
        <f>SUM(C11:C16)</f>
        <v>3237</v>
      </c>
      <c r="D17" s="166">
        <f>SUM(D11:D16)</f>
        <v>3237</v>
      </c>
      <c r="E17" s="166">
        <f>SUM(E11:E16)</f>
        <v>3494400</v>
      </c>
    </row>
    <row r="18" spans="1:5" ht="13.5" customHeight="1">
      <c r="A18" s="161" t="s">
        <v>73</v>
      </c>
      <c r="B18" s="162" t="s">
        <v>74</v>
      </c>
      <c r="C18" s="163"/>
      <c r="D18" s="163"/>
      <c r="E18" s="163"/>
    </row>
    <row r="19" spans="1:5" ht="13.5" customHeight="1">
      <c r="A19" s="161" t="s">
        <v>75</v>
      </c>
      <c r="B19" s="162" t="s">
        <v>76</v>
      </c>
      <c r="C19" s="163"/>
      <c r="D19" s="163"/>
      <c r="E19" s="163"/>
    </row>
    <row r="20" spans="1:5" ht="13.5" customHeight="1">
      <c r="A20" s="161" t="s">
        <v>77</v>
      </c>
      <c r="B20" s="162" t="s">
        <v>78</v>
      </c>
      <c r="C20" s="163"/>
      <c r="D20" s="163"/>
      <c r="E20" s="163"/>
    </row>
    <row r="21" spans="1:5" ht="13.5" customHeight="1">
      <c r="A21" s="161" t="s">
        <v>79</v>
      </c>
      <c r="B21" s="162" t="s">
        <v>80</v>
      </c>
      <c r="C21" s="163"/>
      <c r="D21" s="163"/>
      <c r="E21" s="163"/>
    </row>
    <row r="22" spans="1:5" ht="25.5" customHeight="1">
      <c r="A22" s="161" t="s">
        <v>81</v>
      </c>
      <c r="B22" s="162" t="s">
        <v>82</v>
      </c>
      <c r="C22" s="163"/>
      <c r="D22" s="163"/>
      <c r="E22" s="163"/>
    </row>
    <row r="23" spans="1:5" ht="12.75" customHeight="1">
      <c r="A23" s="168" t="s">
        <v>83</v>
      </c>
      <c r="B23" s="162" t="s">
        <v>84</v>
      </c>
      <c r="C23" s="163"/>
      <c r="D23" s="163"/>
      <c r="E23" s="163"/>
    </row>
    <row r="24" spans="1:5" ht="12.75" customHeight="1">
      <c r="A24" s="168" t="s">
        <v>85</v>
      </c>
      <c r="B24" s="162" t="s">
        <v>86</v>
      </c>
      <c r="C24" s="163"/>
      <c r="D24" s="163"/>
      <c r="E24" s="163"/>
    </row>
    <row r="25" spans="1:5" ht="12.75" customHeight="1">
      <c r="A25" s="168" t="s">
        <v>87</v>
      </c>
      <c r="B25" s="162" t="s">
        <v>88</v>
      </c>
      <c r="C25" s="163"/>
      <c r="D25" s="163"/>
      <c r="E25" s="163"/>
    </row>
    <row r="26" spans="1:5" ht="12.75" customHeight="1">
      <c r="A26" s="169"/>
      <c r="B26" s="165" t="s">
        <v>89</v>
      </c>
      <c r="C26" s="166"/>
      <c r="D26" s="166"/>
      <c r="E26" s="166"/>
    </row>
    <row r="27" spans="1:5" ht="12.75" customHeight="1">
      <c r="A27" s="168" t="s">
        <v>90</v>
      </c>
      <c r="B27" s="162" t="s">
        <v>91</v>
      </c>
      <c r="C27" s="166"/>
      <c r="D27" s="166"/>
      <c r="E27" s="166"/>
    </row>
    <row r="28" spans="1:5" ht="12.75" customHeight="1">
      <c r="A28" s="168" t="s">
        <v>92</v>
      </c>
      <c r="B28" s="162" t="s">
        <v>93</v>
      </c>
      <c r="C28" s="163"/>
      <c r="D28" s="163"/>
      <c r="E28" s="163"/>
    </row>
    <row r="29" spans="1:5" ht="12.75" customHeight="1">
      <c r="A29" s="169"/>
      <c r="B29" s="165" t="s">
        <v>94</v>
      </c>
      <c r="C29" s="166"/>
      <c r="D29" s="166"/>
      <c r="E29" s="166"/>
    </row>
    <row r="30" spans="1:5" ht="12.75" customHeight="1">
      <c r="A30" s="168" t="s">
        <v>133</v>
      </c>
      <c r="B30" s="162" t="s">
        <v>134</v>
      </c>
      <c r="C30" s="163"/>
      <c r="D30" s="163"/>
      <c r="E30" s="163"/>
    </row>
    <row r="31" spans="1:5" ht="12.75" customHeight="1">
      <c r="A31" s="168" t="s">
        <v>135</v>
      </c>
      <c r="B31" s="162" t="s">
        <v>136</v>
      </c>
      <c r="C31" s="163"/>
      <c r="D31" s="163"/>
      <c r="E31" s="163"/>
    </row>
    <row r="32" spans="1:5" ht="12.75" customHeight="1">
      <c r="A32" s="168" t="s">
        <v>137</v>
      </c>
      <c r="B32" s="170" t="s">
        <v>138</v>
      </c>
      <c r="C32" s="171"/>
      <c r="D32" s="171"/>
      <c r="E32" s="171"/>
    </row>
    <row r="33" spans="1:5" ht="12.75" customHeight="1">
      <c r="A33" s="168" t="s">
        <v>139</v>
      </c>
      <c r="B33" s="162" t="s">
        <v>140</v>
      </c>
      <c r="C33" s="163"/>
      <c r="D33" s="163"/>
      <c r="E33" s="163"/>
    </row>
    <row r="34" spans="1:5" ht="12.75" customHeight="1">
      <c r="A34" s="168" t="s">
        <v>141</v>
      </c>
      <c r="B34" s="162" t="s">
        <v>142</v>
      </c>
      <c r="C34" s="163"/>
      <c r="D34" s="163"/>
      <c r="E34" s="163"/>
    </row>
    <row r="35" spans="1:5" ht="12.75" customHeight="1">
      <c r="A35" s="168"/>
      <c r="B35" s="165" t="s">
        <v>143</v>
      </c>
      <c r="C35" s="166"/>
      <c r="D35" s="166"/>
      <c r="E35" s="166"/>
    </row>
    <row r="36" spans="1:5" ht="12.75" customHeight="1">
      <c r="A36" s="168" t="s">
        <v>144</v>
      </c>
      <c r="B36" s="162" t="s">
        <v>145</v>
      </c>
      <c r="C36" s="163"/>
      <c r="D36" s="163"/>
      <c r="E36" s="163"/>
    </row>
    <row r="37" spans="1:5" ht="12.75" customHeight="1">
      <c r="A37" s="168" t="s">
        <v>144</v>
      </c>
      <c r="B37" s="162" t="s">
        <v>146</v>
      </c>
      <c r="C37" s="163"/>
      <c r="D37" s="163"/>
      <c r="E37" s="163"/>
    </row>
    <row r="38" spans="1:5" ht="12.75" customHeight="1">
      <c r="A38" s="168" t="s">
        <v>144</v>
      </c>
      <c r="B38" s="162" t="s">
        <v>147</v>
      </c>
      <c r="C38" s="163"/>
      <c r="D38" s="163"/>
      <c r="E38" s="163"/>
    </row>
    <row r="39" spans="1:5" ht="12.75" customHeight="1">
      <c r="A39" s="168" t="s">
        <v>144</v>
      </c>
      <c r="B39" s="162" t="s">
        <v>148</v>
      </c>
      <c r="C39" s="163"/>
      <c r="D39" s="163"/>
      <c r="E39" s="163"/>
    </row>
    <row r="40" spans="1:5" ht="12.75" customHeight="1">
      <c r="A40" s="169"/>
      <c r="B40" s="165" t="s">
        <v>149</v>
      </c>
      <c r="C40" s="166"/>
      <c r="D40" s="166"/>
      <c r="E40" s="166"/>
    </row>
    <row r="41" spans="1:5" ht="16.5" customHeight="1">
      <c r="A41" s="172"/>
      <c r="B41" s="173" t="s">
        <v>150</v>
      </c>
      <c r="C41" s="175">
        <f>C35+C29+C17+C40</f>
        <v>3237</v>
      </c>
      <c r="D41" s="175">
        <f>D35+D29+D17+D40</f>
        <v>3237</v>
      </c>
      <c r="E41" s="175">
        <f>E35+E29+E17+E40</f>
        <v>3494400</v>
      </c>
    </row>
    <row r="42" spans="1:5" ht="16.5" customHeight="1">
      <c r="A42" s="161" t="s">
        <v>151</v>
      </c>
      <c r="B42" s="162" t="s">
        <v>152</v>
      </c>
      <c r="C42" s="163"/>
      <c r="D42" s="163"/>
      <c r="E42" s="163"/>
    </row>
    <row r="43" spans="1:5" ht="16.5" customHeight="1">
      <c r="A43" s="161" t="s">
        <v>153</v>
      </c>
      <c r="B43" s="162" t="s">
        <v>154</v>
      </c>
      <c r="C43" s="163"/>
      <c r="D43" s="163"/>
      <c r="E43" s="163"/>
    </row>
    <row r="44" spans="1:5" ht="26.25" customHeight="1">
      <c r="A44" s="164"/>
      <c r="B44" s="165" t="s">
        <v>95</v>
      </c>
      <c r="C44" s="166"/>
      <c r="D44" s="166"/>
      <c r="E44" s="166"/>
    </row>
    <row r="45" spans="1:5" ht="13.5" customHeight="1">
      <c r="A45" s="168" t="s">
        <v>101</v>
      </c>
      <c r="B45" s="162" t="s">
        <v>25</v>
      </c>
      <c r="C45" s="163"/>
      <c r="D45" s="163"/>
      <c r="E45" s="163"/>
    </row>
    <row r="46" spans="1:5" ht="13.5" customHeight="1">
      <c r="A46" s="168" t="s">
        <v>102</v>
      </c>
      <c r="B46" s="162" t="s">
        <v>103</v>
      </c>
      <c r="C46" s="163"/>
      <c r="D46" s="163"/>
      <c r="E46" s="163"/>
    </row>
    <row r="47" spans="1:5" ht="13.5" customHeight="1">
      <c r="A47" s="168" t="s">
        <v>104</v>
      </c>
      <c r="B47" s="162" t="s">
        <v>105</v>
      </c>
      <c r="C47" s="163"/>
      <c r="D47" s="163"/>
      <c r="E47" s="163"/>
    </row>
    <row r="48" spans="1:5" ht="13.5" customHeight="1">
      <c r="A48" s="169"/>
      <c r="B48" s="165" t="s">
        <v>108</v>
      </c>
      <c r="C48" s="166"/>
      <c r="D48" s="166"/>
      <c r="E48" s="166"/>
    </row>
    <row r="49" spans="1:5" ht="26.25" customHeight="1">
      <c r="A49" s="168" t="s">
        <v>117</v>
      </c>
      <c r="B49" s="162" t="s">
        <v>155</v>
      </c>
      <c r="C49" s="163"/>
      <c r="D49" s="163"/>
      <c r="E49" s="163"/>
    </row>
    <row r="50" spans="1:5" ht="13.5" customHeight="1">
      <c r="A50" s="168"/>
      <c r="B50" s="162" t="s">
        <v>119</v>
      </c>
      <c r="C50" s="163"/>
      <c r="D50" s="163"/>
      <c r="E50" s="163"/>
    </row>
    <row r="51" spans="1:5" ht="13.5" customHeight="1">
      <c r="A51" s="168">
        <v>272</v>
      </c>
      <c r="B51" s="162" t="s">
        <v>120</v>
      </c>
      <c r="C51" s="163"/>
      <c r="D51" s="163"/>
      <c r="E51" s="163"/>
    </row>
    <row r="52" spans="1:5" ht="13.5" customHeight="1">
      <c r="A52" s="169">
        <v>276</v>
      </c>
      <c r="B52" s="165" t="s">
        <v>121</v>
      </c>
      <c r="C52" s="166"/>
      <c r="D52" s="166"/>
      <c r="E52" s="166"/>
    </row>
    <row r="53" spans="1:5" ht="13.5" customHeight="1">
      <c r="A53" s="172"/>
      <c r="B53" s="173" t="s">
        <v>122</v>
      </c>
      <c r="C53" s="175"/>
      <c r="D53" s="175"/>
      <c r="E53" s="175"/>
    </row>
    <row r="54" spans="1:5" ht="13.5" customHeight="1">
      <c r="A54" s="172" t="s">
        <v>123</v>
      </c>
      <c r="B54" s="173" t="s">
        <v>124</v>
      </c>
      <c r="C54" s="175"/>
      <c r="D54" s="175"/>
      <c r="E54" s="175"/>
    </row>
    <row r="55" spans="1:5" ht="13.5" customHeight="1">
      <c r="A55" s="169">
        <v>277</v>
      </c>
      <c r="B55" s="165" t="s">
        <v>125</v>
      </c>
      <c r="C55" s="166">
        <f>C53+C41+C54</f>
        <v>3237</v>
      </c>
      <c r="D55" s="166">
        <f>D53+D41+D54</f>
        <v>3237</v>
      </c>
      <c r="E55" s="166">
        <f>E53+E41+E54</f>
        <v>3494400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5"/>
  <sheetViews>
    <sheetView zoomScale="80" zoomScaleNormal="80" zoomScalePageLayoutView="0" workbookViewId="0" topLeftCell="A1">
      <selection activeCell="B3" sqref="B3"/>
    </sheetView>
  </sheetViews>
  <sheetFormatPr defaultColWidth="8.75" defaultRowHeight="18"/>
  <cols>
    <col min="1" max="1" width="10.41015625" style="4" customWidth="1"/>
    <col min="2" max="2" width="38" style="4" customWidth="1"/>
    <col min="3" max="3" width="7.25" style="4" customWidth="1"/>
    <col min="4" max="4" width="8.41015625" style="4" customWidth="1"/>
    <col min="5" max="5" width="10.33203125" style="4" customWidth="1"/>
    <col min="6" max="16384" width="8.75" style="4" customWidth="1"/>
  </cols>
  <sheetData>
    <row r="1" spans="1:5" ht="12.75">
      <c r="A1" s="38"/>
      <c r="B1" s="38"/>
      <c r="C1" s="38"/>
      <c r="D1" s="38" t="s">
        <v>239</v>
      </c>
      <c r="E1" s="38" t="s">
        <v>229</v>
      </c>
    </row>
    <row r="2" spans="1:5" ht="12.75">
      <c r="A2" s="40">
        <v>841907</v>
      </c>
      <c r="B2" s="248" t="s">
        <v>270</v>
      </c>
      <c r="C2" s="248"/>
      <c r="D2" s="248"/>
      <c r="E2" s="248"/>
    </row>
    <row r="3" spans="1:5" ht="12.75">
      <c r="A3" s="40">
        <v>18030</v>
      </c>
      <c r="B3" s="72" t="s">
        <v>23</v>
      </c>
      <c r="C3" s="178" t="s">
        <v>219</v>
      </c>
      <c r="D3" s="179" t="s">
        <v>222</v>
      </c>
      <c r="E3" s="72" t="s">
        <v>221</v>
      </c>
    </row>
    <row r="4" spans="1:5" ht="18" customHeight="1">
      <c r="A4" s="48" t="s">
        <v>47</v>
      </c>
      <c r="B4" s="49" t="s">
        <v>48</v>
      </c>
      <c r="C4" s="180"/>
      <c r="D4" s="181"/>
      <c r="E4" s="181"/>
    </row>
    <row r="5" spans="1:5" ht="24.75" customHeight="1">
      <c r="A5" s="48" t="s">
        <v>49</v>
      </c>
      <c r="B5" s="49" t="s">
        <v>50</v>
      </c>
      <c r="C5" s="180"/>
      <c r="D5" s="181"/>
      <c r="E5" s="181"/>
    </row>
    <row r="6" spans="1:5" ht="24.75" customHeight="1">
      <c r="A6" s="48" t="s">
        <v>51</v>
      </c>
      <c r="B6" s="49" t="s">
        <v>52</v>
      </c>
      <c r="C6" s="180"/>
      <c r="D6" s="181"/>
      <c r="E6" s="181"/>
    </row>
    <row r="7" spans="1:5" ht="24.75" customHeight="1">
      <c r="A7" s="48" t="s">
        <v>53</v>
      </c>
      <c r="B7" s="49" t="s">
        <v>54</v>
      </c>
      <c r="C7" s="180"/>
      <c r="D7" s="181"/>
      <c r="E7" s="181"/>
    </row>
    <row r="8" spans="1:5" ht="24.75" customHeight="1">
      <c r="A8" s="48" t="s">
        <v>55</v>
      </c>
      <c r="B8" s="49" t="s">
        <v>56</v>
      </c>
      <c r="C8" s="180"/>
      <c r="D8" s="181"/>
      <c r="E8" s="181"/>
    </row>
    <row r="9" spans="1:5" ht="12.75">
      <c r="A9" s="48" t="s">
        <v>57</v>
      </c>
      <c r="B9" s="49" t="s">
        <v>58</v>
      </c>
      <c r="C9" s="180"/>
      <c r="D9" s="181"/>
      <c r="E9" s="181"/>
    </row>
    <row r="10" spans="1:5" ht="12.75">
      <c r="A10" s="51" t="s">
        <v>59</v>
      </c>
      <c r="B10" s="52" t="s">
        <v>60</v>
      </c>
      <c r="C10" s="125">
        <f>SUM(C4:C9)</f>
        <v>0</v>
      </c>
      <c r="D10" s="125">
        <f>SUM(D4:D9)</f>
        <v>0</v>
      </c>
      <c r="E10" s="125">
        <f>SUM(E4:E9)</f>
        <v>0</v>
      </c>
    </row>
    <row r="11" spans="1:5" ht="12.75">
      <c r="A11" s="48" t="s">
        <v>61</v>
      </c>
      <c r="B11" s="49" t="s">
        <v>62</v>
      </c>
      <c r="C11" s="180"/>
      <c r="D11" s="181"/>
      <c r="E11" s="181"/>
    </row>
    <row r="12" spans="1:5" ht="12.75">
      <c r="A12" s="48" t="s">
        <v>63</v>
      </c>
      <c r="B12" s="49" t="s">
        <v>64</v>
      </c>
      <c r="C12" s="180"/>
      <c r="D12" s="181"/>
      <c r="E12" s="181"/>
    </row>
    <row r="13" spans="1:5" ht="12.75">
      <c r="A13" s="48" t="s">
        <v>65</v>
      </c>
      <c r="B13" s="49" t="s">
        <v>66</v>
      </c>
      <c r="C13" s="180"/>
      <c r="D13" s="181"/>
      <c r="E13" s="181"/>
    </row>
    <row r="14" spans="1:5" ht="12.75">
      <c r="A14" s="48" t="s">
        <v>67</v>
      </c>
      <c r="B14" s="49" t="s">
        <v>68</v>
      </c>
      <c r="C14" s="180"/>
      <c r="D14" s="181"/>
      <c r="E14" s="181"/>
    </row>
    <row r="15" spans="1:5" ht="12.75">
      <c r="A15" s="48" t="s">
        <v>69</v>
      </c>
      <c r="B15" s="49" t="s">
        <v>70</v>
      </c>
      <c r="C15" s="180"/>
      <c r="D15" s="181"/>
      <c r="E15" s="181"/>
    </row>
    <row r="16" spans="1:5" ht="12.75">
      <c r="A16" s="48" t="s">
        <v>69</v>
      </c>
      <c r="B16" s="49" t="s">
        <v>71</v>
      </c>
      <c r="C16" s="180"/>
      <c r="D16" s="181"/>
      <c r="E16" s="181"/>
    </row>
    <row r="17" spans="1:5" ht="25.5">
      <c r="A17" s="51"/>
      <c r="B17" s="52" t="s">
        <v>72</v>
      </c>
      <c r="C17" s="125">
        <f>SUM(C11:C16)</f>
        <v>0</v>
      </c>
      <c r="D17" s="125">
        <f>SUM(D11:D16)</f>
        <v>0</v>
      </c>
      <c r="E17" s="125">
        <f>SUM(E11:E16)</f>
        <v>0</v>
      </c>
    </row>
    <row r="18" spans="1:5" ht="12.75">
      <c r="A18" s="48" t="s">
        <v>73</v>
      </c>
      <c r="B18" s="49" t="s">
        <v>74</v>
      </c>
      <c r="C18" s="180"/>
      <c r="D18" s="181"/>
      <c r="E18" s="181"/>
    </row>
    <row r="19" spans="1:5" ht="12.75">
      <c r="A19" s="48" t="s">
        <v>75</v>
      </c>
      <c r="B19" s="49" t="s">
        <v>76</v>
      </c>
      <c r="C19" s="180"/>
      <c r="D19" s="181"/>
      <c r="E19" s="181"/>
    </row>
    <row r="20" spans="1:5" ht="12.75">
      <c r="A20" s="48" t="s">
        <v>77</v>
      </c>
      <c r="B20" s="49" t="s">
        <v>78</v>
      </c>
      <c r="C20" s="180"/>
      <c r="D20" s="181"/>
      <c r="E20" s="181"/>
    </row>
    <row r="21" spans="1:5" ht="12.75">
      <c r="A21" s="48" t="s">
        <v>79</v>
      </c>
      <c r="B21" s="49" t="s">
        <v>80</v>
      </c>
      <c r="C21" s="180"/>
      <c r="D21" s="181"/>
      <c r="E21" s="181"/>
    </row>
    <row r="22" spans="1:5" ht="25.5">
      <c r="A22" s="48" t="s">
        <v>81</v>
      </c>
      <c r="B22" s="49" t="s">
        <v>82</v>
      </c>
      <c r="C22" s="180"/>
      <c r="D22" s="181"/>
      <c r="E22" s="181"/>
    </row>
    <row r="23" spans="1:5" ht="12.75">
      <c r="A23" s="57" t="s">
        <v>83</v>
      </c>
      <c r="B23" s="49" t="s">
        <v>84</v>
      </c>
      <c r="C23" s="180"/>
      <c r="D23" s="181"/>
      <c r="E23" s="182"/>
    </row>
    <row r="24" spans="1:5" ht="12.75">
      <c r="A24" s="57" t="s">
        <v>85</v>
      </c>
      <c r="B24" s="49" t="s">
        <v>86</v>
      </c>
      <c r="C24" s="180"/>
      <c r="D24" s="181"/>
      <c r="E24" s="182"/>
    </row>
    <row r="25" spans="1:5" ht="12.75">
      <c r="A25" s="57" t="s">
        <v>87</v>
      </c>
      <c r="B25" s="49" t="s">
        <v>88</v>
      </c>
      <c r="C25" s="180"/>
      <c r="D25" s="181"/>
      <c r="E25" s="182"/>
    </row>
    <row r="26" spans="1:5" ht="12.75">
      <c r="A26" s="44"/>
      <c r="B26" s="52" t="s">
        <v>89</v>
      </c>
      <c r="C26" s="125">
        <f>SUM(C18:C25)</f>
        <v>0</v>
      </c>
      <c r="D26" s="125">
        <f>SUM(D18:D25)</f>
        <v>0</v>
      </c>
      <c r="E26" s="183">
        <f>SUM(E18:E25)</f>
        <v>0</v>
      </c>
    </row>
    <row r="27" spans="1:5" ht="12.75">
      <c r="A27" s="57" t="s">
        <v>90</v>
      </c>
      <c r="B27" s="49" t="s">
        <v>91</v>
      </c>
      <c r="C27" s="125"/>
      <c r="D27" s="122"/>
      <c r="E27" s="183"/>
    </row>
    <row r="28" spans="1:5" ht="12.75">
      <c r="A28" s="57" t="s">
        <v>92</v>
      </c>
      <c r="B28" s="49" t="s">
        <v>93</v>
      </c>
      <c r="C28" s="180"/>
      <c r="D28" s="181"/>
      <c r="E28" s="182"/>
    </row>
    <row r="29" spans="1:5" ht="12.75">
      <c r="A29" s="44"/>
      <c r="B29" s="52" t="s">
        <v>94</v>
      </c>
      <c r="C29" s="125">
        <f>SUM(C26+C27+C28)</f>
        <v>0</v>
      </c>
      <c r="D29" s="125">
        <f>SUM(D26+D27+D28)</f>
        <v>0</v>
      </c>
      <c r="E29" s="183">
        <f>SUM(E26+E27+E28)</f>
        <v>0</v>
      </c>
    </row>
    <row r="30" spans="1:5" ht="12.75">
      <c r="A30" s="57" t="s">
        <v>133</v>
      </c>
      <c r="B30" s="49" t="s">
        <v>134</v>
      </c>
      <c r="C30" s="180"/>
      <c r="D30" s="181"/>
      <c r="E30" s="182"/>
    </row>
    <row r="31" spans="1:5" ht="12.75">
      <c r="A31" s="57" t="s">
        <v>135</v>
      </c>
      <c r="B31" s="49" t="s">
        <v>136</v>
      </c>
      <c r="C31" s="180"/>
      <c r="D31" s="181"/>
      <c r="E31" s="182"/>
    </row>
    <row r="32" spans="1:5" ht="12.75">
      <c r="A32" s="57" t="s">
        <v>137</v>
      </c>
      <c r="B32" s="87" t="s">
        <v>138</v>
      </c>
      <c r="C32" s="184"/>
      <c r="D32" s="185"/>
      <c r="E32" s="186"/>
    </row>
    <row r="33" spans="1:5" ht="12.75">
      <c r="A33" s="57" t="s">
        <v>139</v>
      </c>
      <c r="B33" s="49" t="s">
        <v>140</v>
      </c>
      <c r="C33" s="180"/>
      <c r="D33" s="181"/>
      <c r="E33" s="182"/>
    </row>
    <row r="34" spans="1:5" ht="12.75">
      <c r="A34" s="57" t="s">
        <v>141</v>
      </c>
      <c r="B34" s="49" t="s">
        <v>142</v>
      </c>
      <c r="C34" s="180"/>
      <c r="D34" s="181"/>
      <c r="E34" s="182"/>
    </row>
    <row r="35" spans="1:5" ht="12.75">
      <c r="A35" s="57"/>
      <c r="B35" s="52" t="s">
        <v>143</v>
      </c>
      <c r="C35" s="125">
        <f>SUM(C30:C34)</f>
        <v>0</v>
      </c>
      <c r="D35" s="125">
        <f>SUM(D30:D34)</f>
        <v>0</v>
      </c>
      <c r="E35" s="183">
        <f>SUM(E30:E34)</f>
        <v>0</v>
      </c>
    </row>
    <row r="36" spans="1:5" ht="12.75">
      <c r="A36" s="57" t="s">
        <v>144</v>
      </c>
      <c r="B36" s="49" t="s">
        <v>145</v>
      </c>
      <c r="C36" s="180"/>
      <c r="D36" s="181"/>
      <c r="E36" s="182"/>
    </row>
    <row r="37" spans="1:5" ht="12.75">
      <c r="A37" s="57" t="s">
        <v>144</v>
      </c>
      <c r="B37" s="49" t="s">
        <v>146</v>
      </c>
      <c r="C37" s="180"/>
      <c r="D37" s="181"/>
      <c r="E37" s="182"/>
    </row>
    <row r="38" spans="1:5" ht="12.75">
      <c r="A38" s="57" t="s">
        <v>144</v>
      </c>
      <c r="B38" s="49" t="s">
        <v>147</v>
      </c>
      <c r="C38" s="180"/>
      <c r="D38" s="181"/>
      <c r="E38" s="181"/>
    </row>
    <row r="39" spans="1:5" ht="12.75">
      <c r="A39" s="57" t="s">
        <v>144</v>
      </c>
      <c r="B39" s="49" t="s">
        <v>148</v>
      </c>
      <c r="C39" s="180"/>
      <c r="D39" s="181"/>
      <c r="E39" s="181"/>
    </row>
    <row r="40" spans="1:5" ht="12.75">
      <c r="A40" s="44"/>
      <c r="B40" s="52" t="s">
        <v>149</v>
      </c>
      <c r="C40" s="125">
        <f>SUM(C36:C39)</f>
        <v>0</v>
      </c>
      <c r="D40" s="125">
        <f>SUM(D36:D39)</f>
        <v>0</v>
      </c>
      <c r="E40" s="152">
        <f>SUM(E36:E39)</f>
        <v>0</v>
      </c>
    </row>
    <row r="41" spans="1:5" ht="12.75">
      <c r="A41" s="64"/>
      <c r="B41" s="65" t="s">
        <v>150</v>
      </c>
      <c r="C41" s="157">
        <f>C35+C29+C17+C40</f>
        <v>0</v>
      </c>
      <c r="D41" s="157">
        <f>D35+D29+D17+D40</f>
        <v>0</v>
      </c>
      <c r="E41" s="187">
        <f>E35+E29+E17+E40</f>
        <v>0</v>
      </c>
    </row>
    <row r="42" spans="1:5" ht="12.75">
      <c r="A42" s="48" t="s">
        <v>151</v>
      </c>
      <c r="B42" s="49" t="s">
        <v>152</v>
      </c>
      <c r="C42" s="180"/>
      <c r="D42" s="181"/>
      <c r="E42" s="188"/>
    </row>
    <row r="43" spans="1:5" ht="15" customHeight="1">
      <c r="A43" s="48" t="s">
        <v>153</v>
      </c>
      <c r="B43" s="49" t="s">
        <v>154</v>
      </c>
      <c r="C43" s="180"/>
      <c r="D43" s="181"/>
      <c r="E43" s="188"/>
    </row>
    <row r="44" spans="1:5" ht="25.5">
      <c r="A44" s="51"/>
      <c r="B44" s="52" t="s">
        <v>95</v>
      </c>
      <c r="C44" s="125">
        <f>SUM(C42:C43)</f>
        <v>0</v>
      </c>
      <c r="D44" s="125">
        <f>SUM(D42:D43)</f>
        <v>0</v>
      </c>
      <c r="E44" s="152">
        <f>SUM(E42:E43)</f>
        <v>0</v>
      </c>
    </row>
    <row r="45" spans="1:5" ht="12.75">
      <c r="A45" s="57" t="s">
        <v>101</v>
      </c>
      <c r="B45" s="49" t="s">
        <v>25</v>
      </c>
      <c r="C45" s="180"/>
      <c r="D45" s="181"/>
      <c r="E45" s="188"/>
    </row>
    <row r="46" spans="1:5" ht="12.75">
      <c r="A46" s="57" t="s">
        <v>102</v>
      </c>
      <c r="B46" s="49" t="s">
        <v>103</v>
      </c>
      <c r="C46" s="180"/>
      <c r="D46" s="181"/>
      <c r="E46" s="188"/>
    </row>
    <row r="47" spans="1:5" ht="12.75">
      <c r="A47" s="57" t="s">
        <v>104</v>
      </c>
      <c r="B47" s="49" t="s">
        <v>105</v>
      </c>
      <c r="C47" s="180"/>
      <c r="D47" s="181"/>
      <c r="E47" s="188"/>
    </row>
    <row r="48" spans="1:5" ht="12.75">
      <c r="A48" s="44"/>
      <c r="B48" s="52" t="s">
        <v>108</v>
      </c>
      <c r="C48" s="125">
        <f>SUM(C45:C47)</f>
        <v>0</v>
      </c>
      <c r="D48" s="125">
        <f>SUM(D45:D47)</f>
        <v>0</v>
      </c>
      <c r="E48" s="152">
        <f>SUM(E45:E47)</f>
        <v>0</v>
      </c>
    </row>
    <row r="49" spans="1:5" ht="25.5">
      <c r="A49" s="57" t="s">
        <v>117</v>
      </c>
      <c r="B49" s="49" t="s">
        <v>155</v>
      </c>
      <c r="C49" s="180"/>
      <c r="D49" s="181"/>
      <c r="E49" s="188"/>
    </row>
    <row r="50" spans="1:5" ht="25.5">
      <c r="A50" s="57"/>
      <c r="B50" s="49" t="s">
        <v>119</v>
      </c>
      <c r="C50" s="180"/>
      <c r="D50" s="181"/>
      <c r="E50" s="188"/>
    </row>
    <row r="51" spans="1:5" ht="12.75">
      <c r="A51" s="57">
        <v>272</v>
      </c>
      <c r="B51" s="49" t="s">
        <v>120</v>
      </c>
      <c r="C51" s="180"/>
      <c r="D51" s="181"/>
      <c r="E51" s="188"/>
    </row>
    <row r="52" spans="1:5" ht="12.75">
      <c r="A52" s="44">
        <v>276</v>
      </c>
      <c r="B52" s="52" t="s">
        <v>121</v>
      </c>
      <c r="C52" s="125">
        <f>SUM(C49:C51)</f>
        <v>0</v>
      </c>
      <c r="D52" s="125">
        <f>SUM(D49:D51)</f>
        <v>0</v>
      </c>
      <c r="E52" s="152">
        <f>SUM(E49:E51)</f>
        <v>0</v>
      </c>
    </row>
    <row r="53" spans="1:5" ht="12.75">
      <c r="A53" s="64"/>
      <c r="B53" s="65" t="s">
        <v>122</v>
      </c>
      <c r="C53" s="157">
        <f>C48+C52+C44</f>
        <v>0</v>
      </c>
      <c r="D53" s="157">
        <f>D48+D52+D44</f>
        <v>0</v>
      </c>
      <c r="E53" s="187">
        <f>E48+E52+E44</f>
        <v>0</v>
      </c>
    </row>
    <row r="54" spans="1:6" ht="12.75">
      <c r="A54" s="64" t="s">
        <v>123</v>
      </c>
      <c r="B54" s="65" t="s">
        <v>124</v>
      </c>
      <c r="C54" s="157">
        <v>115784</v>
      </c>
      <c r="D54" s="189">
        <v>115784</v>
      </c>
      <c r="E54" s="190">
        <v>160000000</v>
      </c>
      <c r="F54" s="4" t="s">
        <v>243</v>
      </c>
    </row>
    <row r="55" spans="1:5" ht="12.75">
      <c r="A55" s="44">
        <v>277</v>
      </c>
      <c r="B55" s="52" t="s">
        <v>125</v>
      </c>
      <c r="C55" s="125">
        <f>C53+C41+C54</f>
        <v>115784</v>
      </c>
      <c r="D55" s="124">
        <f>D53+D41+D54</f>
        <v>115784</v>
      </c>
      <c r="E55" s="152">
        <f>E53+E41+E54</f>
        <v>160000000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/>
  <headerFooter alignWithMargins="0">
    <oddHeader>&amp;L&amp;A</oddHeader>
    <oddFooter>&amp;L&amp;D&amp;C&amp;A&amp;R&amp;F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9"/>
  <sheetViews>
    <sheetView zoomScalePageLayoutView="0" workbookViewId="0" topLeftCell="A1">
      <selection activeCell="E5" sqref="E5"/>
    </sheetView>
  </sheetViews>
  <sheetFormatPr defaultColWidth="8.66015625" defaultRowHeight="18"/>
  <cols>
    <col min="2" max="2" width="37" style="0" customWidth="1"/>
    <col min="3" max="4" width="7.33203125" style="0" customWidth="1"/>
    <col min="5" max="5" width="11.66015625" style="0" customWidth="1"/>
  </cols>
  <sheetData>
    <row r="1" spans="1:5" ht="18.75">
      <c r="A1" s="38"/>
      <c r="B1" s="38"/>
      <c r="C1" s="39" t="s">
        <v>230</v>
      </c>
      <c r="D1" s="39" t="s">
        <v>230</v>
      </c>
      <c r="E1" s="39" t="s">
        <v>229</v>
      </c>
    </row>
    <row r="2" spans="1:5" ht="18.75">
      <c r="A2" s="40">
        <v>841163</v>
      </c>
      <c r="B2" s="41" t="s">
        <v>270</v>
      </c>
      <c r="C2" s="42"/>
      <c r="D2" s="43"/>
      <c r="E2" s="43"/>
    </row>
    <row r="3" spans="1:5" ht="18.75">
      <c r="A3" s="40" t="s">
        <v>245</v>
      </c>
      <c r="B3" s="44" t="s">
        <v>244</v>
      </c>
      <c r="C3" s="45">
        <v>2017</v>
      </c>
      <c r="D3" s="243" t="s">
        <v>220</v>
      </c>
      <c r="E3" s="47" t="s">
        <v>221</v>
      </c>
    </row>
    <row r="4" spans="1:5" ht="19.5" customHeight="1">
      <c r="A4" s="48" t="s">
        <v>47</v>
      </c>
      <c r="B4" s="49" t="s">
        <v>48</v>
      </c>
      <c r="C4" s="50"/>
      <c r="D4" s="50"/>
      <c r="E4" s="50"/>
    </row>
    <row r="5" spans="1:5" ht="36" customHeight="1">
      <c r="A5" s="48" t="s">
        <v>49</v>
      </c>
      <c r="B5" s="49" t="s">
        <v>50</v>
      </c>
      <c r="C5" s="50"/>
      <c r="D5" s="50"/>
      <c r="E5" s="50"/>
    </row>
    <row r="6" spans="1:5" ht="43.5" customHeight="1">
      <c r="A6" s="48" t="s">
        <v>51</v>
      </c>
      <c r="B6" s="49" t="s">
        <v>52</v>
      </c>
      <c r="C6" s="50"/>
      <c r="D6" s="50"/>
      <c r="E6" s="50"/>
    </row>
    <row r="7" spans="1:5" ht="31.5" customHeight="1">
      <c r="A7" s="48" t="s">
        <v>53</v>
      </c>
      <c r="B7" s="49" t="s">
        <v>54</v>
      </c>
      <c r="C7" s="50"/>
      <c r="D7" s="50"/>
      <c r="E7" s="50"/>
    </row>
    <row r="8" spans="1:5" ht="34.5" customHeight="1">
      <c r="A8" s="48" t="s">
        <v>55</v>
      </c>
      <c r="B8" s="49" t="s">
        <v>56</v>
      </c>
      <c r="C8" s="50"/>
      <c r="D8" s="50"/>
      <c r="E8" s="50"/>
    </row>
    <row r="9" spans="1:5" ht="31.5" customHeight="1">
      <c r="A9" s="48" t="s">
        <v>57</v>
      </c>
      <c r="B9" s="49" t="s">
        <v>58</v>
      </c>
      <c r="C9" s="50"/>
      <c r="D9" s="50"/>
      <c r="E9" s="50"/>
    </row>
    <row r="10" spans="1:5" ht="24" customHeight="1">
      <c r="A10" s="51" t="s">
        <v>59</v>
      </c>
      <c r="B10" s="52" t="s">
        <v>60</v>
      </c>
      <c r="C10" s="53"/>
      <c r="D10" s="53"/>
      <c r="E10" s="53"/>
    </row>
    <row r="11" spans="1:5" ht="28.5" customHeight="1">
      <c r="A11" s="48" t="s">
        <v>61</v>
      </c>
      <c r="B11" s="49" t="s">
        <v>62</v>
      </c>
      <c r="C11" s="50"/>
      <c r="D11" s="50"/>
      <c r="E11" s="50"/>
    </row>
    <row r="12" spans="1:5" ht="22.5" customHeight="1">
      <c r="A12" s="48" t="s">
        <v>63</v>
      </c>
      <c r="B12" s="49" t="s">
        <v>64</v>
      </c>
      <c r="C12" s="50"/>
      <c r="D12" s="50"/>
      <c r="E12" s="50"/>
    </row>
    <row r="13" spans="1:5" ht="31.5" customHeight="1">
      <c r="A13" s="48" t="s">
        <v>65</v>
      </c>
      <c r="B13" s="49" t="s">
        <v>66</v>
      </c>
      <c r="C13" s="50"/>
      <c r="D13" s="50"/>
      <c r="E13" s="50"/>
    </row>
    <row r="14" spans="1:5" ht="25.5" customHeight="1">
      <c r="A14" s="48" t="s">
        <v>67</v>
      </c>
      <c r="B14" s="49" t="s">
        <v>68</v>
      </c>
      <c r="C14" s="50"/>
      <c r="D14" s="50"/>
      <c r="E14" s="196">
        <v>0</v>
      </c>
    </row>
    <row r="15" spans="1:5" ht="23.25" customHeight="1">
      <c r="A15" s="48" t="s">
        <v>69</v>
      </c>
      <c r="B15" s="49" t="s">
        <v>70</v>
      </c>
      <c r="C15" s="50"/>
      <c r="D15" s="50"/>
      <c r="E15" s="50"/>
    </row>
    <row r="16" spans="1:5" ht="18" customHeight="1">
      <c r="A16" s="48" t="s">
        <v>69</v>
      </c>
      <c r="B16" s="49" t="s">
        <v>71</v>
      </c>
      <c r="C16" s="50"/>
      <c r="D16" s="50"/>
      <c r="E16" s="50"/>
    </row>
    <row r="17" spans="1:5" ht="33.75" customHeight="1">
      <c r="A17" s="51"/>
      <c r="B17" s="52" t="s">
        <v>72</v>
      </c>
      <c r="C17" s="53">
        <f>SUM(C11:C16)</f>
        <v>0</v>
      </c>
      <c r="D17" s="53">
        <f>SUM(D11:D16)</f>
        <v>0</v>
      </c>
      <c r="E17" s="53">
        <f>SUM(E11:E16)</f>
        <v>0</v>
      </c>
    </row>
    <row r="18" spans="1:5" ht="27.75" customHeight="1">
      <c r="A18" s="48" t="s">
        <v>47</v>
      </c>
      <c r="B18" s="49" t="s">
        <v>48</v>
      </c>
      <c r="C18" s="50"/>
      <c r="D18" s="50"/>
      <c r="E18" s="50"/>
    </row>
    <row r="19" spans="1:5" ht="27" customHeight="1">
      <c r="A19" s="48" t="s">
        <v>49</v>
      </c>
      <c r="B19" s="49" t="s">
        <v>50</v>
      </c>
      <c r="C19" s="50"/>
      <c r="D19" s="50"/>
      <c r="E19" s="50"/>
    </row>
    <row r="20" spans="1:5" ht="32.25" customHeight="1">
      <c r="A20" s="48" t="s">
        <v>51</v>
      </c>
      <c r="B20" s="49" t="s">
        <v>52</v>
      </c>
      <c r="C20" s="50"/>
      <c r="D20" s="50"/>
      <c r="E20" s="50"/>
    </row>
    <row r="21" spans="1:5" ht="33" customHeight="1">
      <c r="A21" s="48" t="s">
        <v>53</v>
      </c>
      <c r="B21" s="49" t="s">
        <v>54</v>
      </c>
      <c r="C21" s="50"/>
      <c r="D21" s="50"/>
      <c r="E21" s="50"/>
    </row>
    <row r="22" spans="1:5" ht="28.5" customHeight="1">
      <c r="A22" s="48" t="s">
        <v>55</v>
      </c>
      <c r="B22" s="49" t="s">
        <v>56</v>
      </c>
      <c r="C22" s="50"/>
      <c r="D22" s="50"/>
      <c r="E22" s="50"/>
    </row>
    <row r="23" spans="1:5" ht="14.25" customHeight="1">
      <c r="A23" s="48" t="s">
        <v>57</v>
      </c>
      <c r="B23" s="49" t="s">
        <v>58</v>
      </c>
      <c r="C23" s="50"/>
      <c r="D23" s="50"/>
      <c r="E23" s="50"/>
    </row>
    <row r="24" spans="1:5" ht="25.5" customHeight="1">
      <c r="A24" s="51" t="s">
        <v>59</v>
      </c>
      <c r="B24" s="52" t="s">
        <v>60</v>
      </c>
      <c r="C24" s="50"/>
      <c r="D24" s="50"/>
      <c r="E24" s="50"/>
    </row>
    <row r="25" spans="1:5" ht="12.75" customHeight="1">
      <c r="A25" s="48" t="s">
        <v>151</v>
      </c>
      <c r="B25" s="49" t="s">
        <v>152</v>
      </c>
      <c r="C25" s="50"/>
      <c r="D25" s="50"/>
      <c r="E25" s="50">
        <v>143309282</v>
      </c>
    </row>
    <row r="26" spans="1:5" ht="28.5" customHeight="1">
      <c r="A26" s="51"/>
      <c r="B26" s="52" t="s">
        <v>95</v>
      </c>
      <c r="C26" s="50"/>
      <c r="D26" s="50"/>
      <c r="E26" s="50">
        <f>E25</f>
        <v>143309282</v>
      </c>
    </row>
    <row r="27" spans="1:5" ht="13.5" customHeight="1">
      <c r="A27" s="48" t="s">
        <v>73</v>
      </c>
      <c r="B27" s="49" t="s">
        <v>74</v>
      </c>
      <c r="C27" s="212"/>
      <c r="D27" s="212"/>
      <c r="E27" s="213"/>
    </row>
    <row r="28" spans="1:5" ht="26.25" customHeight="1">
      <c r="A28" s="48" t="s">
        <v>75</v>
      </c>
      <c r="B28" s="49" t="s">
        <v>76</v>
      </c>
      <c r="C28" s="214"/>
      <c r="D28" s="214"/>
      <c r="E28" s="213"/>
    </row>
    <row r="29" spans="1:5" ht="12" customHeight="1">
      <c r="A29" s="48" t="s">
        <v>77</v>
      </c>
      <c r="B29" s="49" t="s">
        <v>78</v>
      </c>
      <c r="C29" s="214"/>
      <c r="D29" s="214"/>
      <c r="E29" s="213"/>
    </row>
    <row r="30" spans="1:5" ht="8.25" customHeight="1">
      <c r="A30" s="48" t="s">
        <v>79</v>
      </c>
      <c r="B30" s="49" t="s">
        <v>80</v>
      </c>
      <c r="C30" s="215"/>
      <c r="D30" s="215"/>
      <c r="E30" s="213"/>
    </row>
    <row r="31" spans="1:5" ht="38.25" customHeight="1">
      <c r="A31" s="48" t="s">
        <v>81</v>
      </c>
      <c r="B31" s="49" t="s">
        <v>82</v>
      </c>
      <c r="C31" s="214"/>
      <c r="D31" s="214"/>
      <c r="E31" s="213"/>
    </row>
    <row r="32" spans="1:5" ht="11.25" customHeight="1">
      <c r="A32" s="57" t="s">
        <v>83</v>
      </c>
      <c r="B32" s="49" t="s">
        <v>84</v>
      </c>
      <c r="C32" s="214"/>
      <c r="D32" s="214"/>
      <c r="E32" s="213"/>
    </row>
    <row r="33" spans="1:5" ht="27" customHeight="1">
      <c r="A33" s="57" t="s">
        <v>85</v>
      </c>
      <c r="B33" s="49" t="s">
        <v>86</v>
      </c>
      <c r="C33" s="214"/>
      <c r="D33" s="214"/>
      <c r="E33" s="216"/>
    </row>
    <row r="34" spans="1:5" ht="15" customHeight="1">
      <c r="A34" s="57" t="s">
        <v>87</v>
      </c>
      <c r="B34" s="49" t="s">
        <v>88</v>
      </c>
      <c r="C34" s="214"/>
      <c r="D34" s="214"/>
      <c r="E34" s="214"/>
    </row>
    <row r="35" spans="1:5" ht="9.75" customHeight="1">
      <c r="A35" s="44"/>
      <c r="B35" s="52" t="s">
        <v>89</v>
      </c>
      <c r="C35" s="53">
        <f>SUM(C27:C34)</f>
        <v>0</v>
      </c>
      <c r="D35" s="53">
        <f>SUM(D27:D34)</f>
        <v>0</v>
      </c>
      <c r="E35" s="53">
        <f>SUM(E27:E34)</f>
        <v>0</v>
      </c>
    </row>
    <row r="36" spans="1:5" ht="17.25" customHeight="1">
      <c r="A36" s="57" t="s">
        <v>90</v>
      </c>
      <c r="B36" s="49" t="s">
        <v>91</v>
      </c>
      <c r="C36" s="217"/>
      <c r="D36" s="217"/>
      <c r="E36" s="218"/>
    </row>
    <row r="37" spans="1:5" ht="20.25" customHeight="1">
      <c r="A37" s="57" t="s">
        <v>92</v>
      </c>
      <c r="B37" s="49" t="s">
        <v>93</v>
      </c>
      <c r="C37" s="214"/>
      <c r="D37" s="214"/>
      <c r="E37" s="214"/>
    </row>
    <row r="38" spans="1:5" ht="16.5" customHeight="1">
      <c r="A38" s="44"/>
      <c r="B38" s="52" t="s">
        <v>94</v>
      </c>
      <c r="C38" s="214"/>
      <c r="D38" s="214"/>
      <c r="E38" s="214"/>
    </row>
    <row r="39" spans="1:5" ht="11.25" customHeight="1">
      <c r="A39" s="51" t="s">
        <v>233</v>
      </c>
      <c r="B39" s="52" t="s">
        <v>232</v>
      </c>
      <c r="C39" s="215"/>
      <c r="D39" s="215"/>
      <c r="E39" s="215"/>
    </row>
    <row r="40" spans="1:5" ht="32.25" customHeight="1">
      <c r="A40" s="44" t="s">
        <v>235</v>
      </c>
      <c r="B40" s="52" t="s">
        <v>96</v>
      </c>
      <c r="C40" s="53"/>
      <c r="D40" s="53"/>
      <c r="E40" s="53"/>
    </row>
    <row r="41" spans="1:5" ht="18.75">
      <c r="A41" s="44" t="s">
        <v>234</v>
      </c>
      <c r="B41" s="52" t="s">
        <v>236</v>
      </c>
      <c r="C41" s="53">
        <f>C39+C40</f>
        <v>0</v>
      </c>
      <c r="D41" s="53">
        <f>D39+D40</f>
        <v>0</v>
      </c>
      <c r="E41" s="53">
        <f>E39+E40</f>
        <v>0</v>
      </c>
    </row>
    <row r="42" spans="1:5" ht="18.75">
      <c r="A42" s="44" t="s">
        <v>97</v>
      </c>
      <c r="B42" s="52" t="s">
        <v>98</v>
      </c>
      <c r="C42" s="53"/>
      <c r="D42" s="53"/>
      <c r="E42" s="53"/>
    </row>
    <row r="43" spans="1:5" ht="18.75">
      <c r="A43" s="44" t="s">
        <v>99</v>
      </c>
      <c r="B43" s="52" t="s">
        <v>100</v>
      </c>
      <c r="C43" s="53"/>
      <c r="D43" s="53"/>
      <c r="E43" s="53"/>
    </row>
    <row r="44" spans="1:5" ht="11.25" customHeight="1">
      <c r="A44" s="57" t="s">
        <v>101</v>
      </c>
      <c r="B44" s="49" t="s">
        <v>25</v>
      </c>
      <c r="C44" s="50"/>
      <c r="D44" s="50"/>
      <c r="E44" s="50"/>
    </row>
    <row r="45" spans="1:5" ht="21.75" customHeight="1">
      <c r="A45" s="57" t="s">
        <v>102</v>
      </c>
      <c r="B45" s="49" t="s">
        <v>103</v>
      </c>
      <c r="C45" s="50"/>
      <c r="D45" s="50"/>
      <c r="E45" s="50"/>
    </row>
    <row r="46" spans="1:5" ht="24.75" customHeight="1">
      <c r="A46" s="57" t="s">
        <v>104</v>
      </c>
      <c r="B46" s="49" t="s">
        <v>105</v>
      </c>
      <c r="C46" s="50"/>
      <c r="D46" s="50"/>
      <c r="E46" s="50"/>
    </row>
    <row r="47" spans="1:5" ht="12" customHeight="1">
      <c r="A47" s="57" t="s">
        <v>106</v>
      </c>
      <c r="B47" s="49" t="s">
        <v>107</v>
      </c>
      <c r="C47" s="50"/>
      <c r="D47" s="50"/>
      <c r="E47" s="50"/>
    </row>
    <row r="48" spans="1:5" ht="18.75" customHeight="1">
      <c r="A48" s="44"/>
      <c r="B48" s="52" t="s">
        <v>108</v>
      </c>
      <c r="C48" s="53">
        <f>SUM(C44:C47)</f>
        <v>0</v>
      </c>
      <c r="D48" s="53">
        <f>SUM(D44:D47)</f>
        <v>0</v>
      </c>
      <c r="E48" s="53">
        <f>SUM(E44:E47)</f>
        <v>0</v>
      </c>
    </row>
    <row r="49" spans="1:5" ht="25.5" customHeight="1">
      <c r="A49" s="44" t="s">
        <v>109</v>
      </c>
      <c r="B49" s="52" t="s">
        <v>110</v>
      </c>
      <c r="C49" s="62"/>
      <c r="D49" s="62"/>
      <c r="E49" s="62"/>
    </row>
    <row r="50" spans="1:5" ht="24" customHeight="1">
      <c r="A50" s="44"/>
      <c r="B50" s="52" t="s">
        <v>112</v>
      </c>
      <c r="C50" s="62"/>
      <c r="D50" s="62"/>
      <c r="E50" s="62"/>
    </row>
    <row r="51" spans="1:5" ht="12" customHeight="1">
      <c r="A51" s="44">
        <v>965142</v>
      </c>
      <c r="B51" s="52" t="s">
        <v>114</v>
      </c>
      <c r="C51" s="62"/>
      <c r="D51" s="62"/>
      <c r="E51" s="198"/>
    </row>
    <row r="52" spans="1:5" ht="16.5" customHeight="1">
      <c r="A52" s="44"/>
      <c r="B52" s="52" t="s">
        <v>116</v>
      </c>
      <c r="C52" s="53">
        <f>SUM(C49:C51)</f>
        <v>0</v>
      </c>
      <c r="D52" s="53">
        <f>SUM(D49:D51)</f>
        <v>0</v>
      </c>
      <c r="E52" s="53">
        <f>SUM(E49:E51)</f>
        <v>0</v>
      </c>
    </row>
    <row r="53" spans="1:5" ht="30" customHeight="1">
      <c r="A53" s="57" t="s">
        <v>117</v>
      </c>
      <c r="B53" s="49" t="s">
        <v>118</v>
      </c>
      <c r="C53" s="50"/>
      <c r="D53" s="50"/>
      <c r="E53" s="50"/>
    </row>
    <row r="54" spans="1:5" ht="32.25" customHeight="1">
      <c r="A54" s="57"/>
      <c r="B54" s="49" t="s">
        <v>119</v>
      </c>
      <c r="C54" s="50"/>
      <c r="D54" s="50"/>
      <c r="E54" s="50"/>
    </row>
    <row r="55" spans="1:5" ht="12" customHeight="1">
      <c r="A55" s="57">
        <v>272</v>
      </c>
      <c r="B55" s="49" t="s">
        <v>120</v>
      </c>
      <c r="C55" s="50"/>
      <c r="D55" s="50"/>
      <c r="E55" s="50"/>
    </row>
    <row r="56" spans="1:5" ht="21.75" customHeight="1">
      <c r="A56" s="44">
        <v>276</v>
      </c>
      <c r="B56" s="52" t="s">
        <v>121</v>
      </c>
      <c r="C56" s="53"/>
      <c r="D56" s="53"/>
      <c r="E56" s="53"/>
    </row>
    <row r="57" spans="1:5" ht="25.5" customHeight="1">
      <c r="A57" s="64"/>
      <c r="B57" s="65" t="s">
        <v>122</v>
      </c>
      <c r="C57" s="59"/>
      <c r="D57" s="59"/>
      <c r="E57" s="59"/>
    </row>
    <row r="58" spans="1:5" ht="21.75" customHeight="1">
      <c r="A58" s="64" t="s">
        <v>123</v>
      </c>
      <c r="B58" s="65" t="s">
        <v>124</v>
      </c>
      <c r="C58" s="66"/>
      <c r="D58" s="219"/>
      <c r="E58" s="66"/>
    </row>
    <row r="59" spans="1:5" ht="23.25" customHeight="1">
      <c r="A59" s="44">
        <v>277</v>
      </c>
      <c r="B59" s="52" t="s">
        <v>125</v>
      </c>
      <c r="C59" s="53">
        <f>C41+C17+C58+C48+C52+C42+C35+C43+C38</f>
        <v>0</v>
      </c>
      <c r="D59" s="53">
        <f>D41+D17+D58+D48+D52+D42+D35+D43+D38</f>
        <v>0</v>
      </c>
      <c r="E59" s="53">
        <f>E41+E17+E58+E48+E52+E42+E35+E43+E38+E26</f>
        <v>143309282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8"/>
  <sheetViews>
    <sheetView tabSelected="1" zoomScale="80" zoomScaleNormal="80" zoomScaleSheetLayoutView="86" zoomScalePageLayoutView="0" workbookViewId="0" topLeftCell="A37">
      <selection activeCell="E68" sqref="E68"/>
    </sheetView>
  </sheetViews>
  <sheetFormatPr defaultColWidth="8.75" defaultRowHeight="18"/>
  <cols>
    <col min="1" max="1" width="8.75" style="4" customWidth="1"/>
    <col min="2" max="2" width="43" style="4" customWidth="1"/>
    <col min="3" max="3" width="8" style="37" customWidth="1"/>
    <col min="4" max="4" width="8.25" style="37" customWidth="1"/>
    <col min="5" max="5" width="11.25" style="37" customWidth="1"/>
    <col min="6" max="16384" width="8.75" style="4" customWidth="1"/>
  </cols>
  <sheetData>
    <row r="1" spans="1:5" ht="12.75">
      <c r="A1" s="38"/>
      <c r="B1" s="38"/>
      <c r="C1" s="39" t="s">
        <v>230</v>
      </c>
      <c r="D1" s="39" t="s">
        <v>230</v>
      </c>
      <c r="E1" s="39" t="s">
        <v>229</v>
      </c>
    </row>
    <row r="2" spans="1:5" ht="12.75">
      <c r="A2" s="40">
        <v>841112</v>
      </c>
      <c r="B2" s="41" t="s">
        <v>270</v>
      </c>
      <c r="C2" s="42"/>
      <c r="D2" s="43"/>
      <c r="E2" s="43"/>
    </row>
    <row r="3" spans="1:5" ht="12.75">
      <c r="A3" s="40" t="s">
        <v>46</v>
      </c>
      <c r="B3" s="44" t="s">
        <v>5</v>
      </c>
      <c r="C3" s="45">
        <v>2017</v>
      </c>
      <c r="D3" s="46" t="s">
        <v>220</v>
      </c>
      <c r="E3" s="47" t="s">
        <v>221</v>
      </c>
    </row>
    <row r="4" spans="1:5" ht="15.75" customHeight="1">
      <c r="A4" s="48" t="s">
        <v>47</v>
      </c>
      <c r="B4" s="49" t="s">
        <v>48</v>
      </c>
      <c r="C4" s="50"/>
      <c r="D4" s="50"/>
      <c r="E4" s="50"/>
    </row>
    <row r="5" spans="1:5" ht="23.25" customHeight="1">
      <c r="A5" s="48" t="s">
        <v>49</v>
      </c>
      <c r="B5" s="49" t="s">
        <v>50</v>
      </c>
      <c r="C5" s="50"/>
      <c r="D5" s="50"/>
      <c r="E5" s="50"/>
    </row>
    <row r="6" spans="1:5" ht="24.75" customHeight="1">
      <c r="A6" s="48" t="s">
        <v>51</v>
      </c>
      <c r="B6" s="49" t="s">
        <v>52</v>
      </c>
      <c r="C6" s="50"/>
      <c r="D6" s="50"/>
      <c r="E6" s="50"/>
    </row>
    <row r="7" spans="1:5" ht="15" customHeight="1">
      <c r="A7" s="48" t="s">
        <v>53</v>
      </c>
      <c r="B7" s="49" t="s">
        <v>54</v>
      </c>
      <c r="C7" s="50"/>
      <c r="D7" s="50"/>
      <c r="E7" s="50"/>
    </row>
    <row r="8" spans="1:5" ht="24.75" customHeight="1">
      <c r="A8" s="48" t="s">
        <v>55</v>
      </c>
      <c r="B8" s="49" t="s">
        <v>56</v>
      </c>
      <c r="C8" s="50"/>
      <c r="D8" s="50"/>
      <c r="E8" s="50"/>
    </row>
    <row r="9" spans="1:5" ht="13.5" customHeight="1">
      <c r="A9" s="48" t="s">
        <v>57</v>
      </c>
      <c r="B9" s="49" t="s">
        <v>58</v>
      </c>
      <c r="C9" s="50"/>
      <c r="D9" s="50"/>
      <c r="E9" s="50"/>
    </row>
    <row r="10" spans="1:5" ht="13.5" customHeight="1">
      <c r="A10" s="51" t="s">
        <v>59</v>
      </c>
      <c r="B10" s="52" t="s">
        <v>60</v>
      </c>
      <c r="C10" s="53"/>
      <c r="D10" s="53"/>
      <c r="E10" s="53"/>
    </row>
    <row r="11" spans="1:5" ht="13.5" customHeight="1">
      <c r="A11" s="48" t="s">
        <v>61</v>
      </c>
      <c r="B11" s="49" t="s">
        <v>62</v>
      </c>
      <c r="C11" s="50"/>
      <c r="D11" s="50"/>
      <c r="E11" s="50"/>
    </row>
    <row r="12" spans="1:5" ht="13.5" customHeight="1">
      <c r="A12" s="48" t="s">
        <v>63</v>
      </c>
      <c r="B12" s="49" t="s">
        <v>64</v>
      </c>
      <c r="C12" s="50"/>
      <c r="D12" s="50"/>
      <c r="E12" s="50"/>
    </row>
    <row r="13" spans="1:5" ht="13.5" customHeight="1">
      <c r="A13" s="48" t="s">
        <v>65</v>
      </c>
      <c r="B13" s="49" t="s">
        <v>66</v>
      </c>
      <c r="C13" s="50"/>
      <c r="D13" s="50"/>
      <c r="E13" s="50"/>
    </row>
    <row r="14" spans="1:6" ht="13.5" customHeight="1">
      <c r="A14" s="48" t="s">
        <v>67</v>
      </c>
      <c r="B14" s="49" t="s">
        <v>68</v>
      </c>
      <c r="C14" s="50">
        <v>990</v>
      </c>
      <c r="D14" s="50">
        <v>990</v>
      </c>
      <c r="E14" s="196">
        <v>0</v>
      </c>
      <c r="F14" s="197"/>
    </row>
    <row r="15" spans="1:5" ht="13.5" customHeight="1">
      <c r="A15" s="48" t="s">
        <v>69</v>
      </c>
      <c r="B15" s="49" t="s">
        <v>70</v>
      </c>
      <c r="C15" s="50"/>
      <c r="D15" s="50"/>
      <c r="E15" s="50"/>
    </row>
    <row r="16" spans="1:5" ht="13.5" customHeight="1">
      <c r="A16" s="48" t="s">
        <v>69</v>
      </c>
      <c r="B16" s="49" t="s">
        <v>71</v>
      </c>
      <c r="C16" s="50"/>
      <c r="D16" s="50"/>
      <c r="E16" s="50"/>
    </row>
    <row r="17" spans="1:5" ht="13.5" customHeight="1">
      <c r="A17" s="51"/>
      <c r="B17" s="52" t="s">
        <v>72</v>
      </c>
      <c r="C17" s="53">
        <f>SUM(C11:C16)</f>
        <v>990</v>
      </c>
      <c r="D17" s="53">
        <f>SUM(D11:D16)</f>
        <v>990</v>
      </c>
      <c r="E17" s="53">
        <f>SUM(E11:E16)</f>
        <v>0</v>
      </c>
    </row>
    <row r="18" spans="1:5" ht="13.5" customHeight="1">
      <c r="A18" s="48" t="s">
        <v>47</v>
      </c>
      <c r="B18" s="49" t="s">
        <v>48</v>
      </c>
      <c r="C18" s="50"/>
      <c r="D18" s="50"/>
      <c r="E18" s="50"/>
    </row>
    <row r="19" spans="1:5" ht="25.5" customHeight="1">
      <c r="A19" s="48" t="s">
        <v>49</v>
      </c>
      <c r="B19" s="49" t="s">
        <v>50</v>
      </c>
      <c r="C19" s="50"/>
      <c r="D19" s="50"/>
      <c r="E19" s="50"/>
    </row>
    <row r="20" spans="1:5" ht="25.5" customHeight="1">
      <c r="A20" s="48" t="s">
        <v>51</v>
      </c>
      <c r="B20" s="49" t="s">
        <v>52</v>
      </c>
      <c r="C20" s="50"/>
      <c r="D20" s="50"/>
      <c r="E20" s="50"/>
    </row>
    <row r="21" spans="1:5" ht="12.75">
      <c r="A21" s="48" t="s">
        <v>53</v>
      </c>
      <c r="B21" s="49" t="s">
        <v>54</v>
      </c>
      <c r="C21" s="50"/>
      <c r="D21" s="50"/>
      <c r="E21" s="50"/>
    </row>
    <row r="22" spans="1:5" ht="28.5" customHeight="1">
      <c r="A22" s="48" t="s">
        <v>55</v>
      </c>
      <c r="B22" s="49" t="s">
        <v>56</v>
      </c>
      <c r="C22" s="50"/>
      <c r="D22" s="50"/>
      <c r="E22" s="50"/>
    </row>
    <row r="23" spans="1:5" ht="13.5" customHeight="1">
      <c r="A23" s="48" t="s">
        <v>57</v>
      </c>
      <c r="B23" s="49" t="s">
        <v>58</v>
      </c>
      <c r="C23" s="50"/>
      <c r="D23" s="50"/>
      <c r="E23" s="50"/>
    </row>
    <row r="24" spans="1:5" ht="13.5" customHeight="1">
      <c r="A24" s="51" t="s">
        <v>59</v>
      </c>
      <c r="B24" s="52" t="s">
        <v>60</v>
      </c>
      <c r="C24" s="50"/>
      <c r="D24" s="50"/>
      <c r="E24" s="50"/>
    </row>
    <row r="25" spans="1:5" ht="13.5" customHeight="1">
      <c r="A25" s="48" t="s">
        <v>61</v>
      </c>
      <c r="B25" s="49" t="s">
        <v>62</v>
      </c>
      <c r="C25" s="50"/>
      <c r="D25" s="50"/>
      <c r="E25" s="50"/>
    </row>
    <row r="26" spans="1:5" ht="13.5" customHeight="1">
      <c r="A26" s="48" t="s">
        <v>63</v>
      </c>
      <c r="B26" s="49" t="s">
        <v>64</v>
      </c>
      <c r="C26" s="53"/>
      <c r="D26" s="53"/>
      <c r="E26" s="53"/>
    </row>
    <row r="27" spans="1:5" ht="13.5" customHeight="1">
      <c r="A27" s="48" t="s">
        <v>65</v>
      </c>
      <c r="B27" s="49" t="s">
        <v>66</v>
      </c>
      <c r="C27" s="53"/>
      <c r="D27" s="53"/>
      <c r="E27" s="53"/>
    </row>
    <row r="28" spans="1:5" ht="13.5" customHeight="1">
      <c r="A28" s="48" t="s">
        <v>67</v>
      </c>
      <c r="B28" s="49" t="s">
        <v>68</v>
      </c>
      <c r="C28" s="50"/>
      <c r="D28" s="50"/>
      <c r="E28" s="50"/>
    </row>
    <row r="29" spans="1:5" ht="13.5" customHeight="1">
      <c r="A29" s="48" t="s">
        <v>69</v>
      </c>
      <c r="B29" s="49" t="s">
        <v>70</v>
      </c>
      <c r="C29" s="53"/>
      <c r="D29" s="53"/>
      <c r="E29" s="53"/>
    </row>
    <row r="30" spans="1:5" ht="13.5" customHeight="1">
      <c r="A30" s="48" t="s">
        <v>69</v>
      </c>
      <c r="B30" s="49" t="s">
        <v>71</v>
      </c>
      <c r="C30" s="50"/>
      <c r="D30" s="50"/>
      <c r="E30" s="50"/>
    </row>
    <row r="31" spans="1:5" ht="18.75" customHeight="1">
      <c r="A31" s="51"/>
      <c r="B31" s="52" t="s">
        <v>72</v>
      </c>
      <c r="C31" s="50"/>
      <c r="D31" s="50"/>
      <c r="E31" s="50"/>
    </row>
    <row r="32" spans="1:5" ht="12.75" customHeight="1">
      <c r="A32" s="48" t="s">
        <v>73</v>
      </c>
      <c r="B32" s="49" t="s">
        <v>74</v>
      </c>
      <c r="C32" s="54">
        <v>135000</v>
      </c>
      <c r="D32" s="54">
        <v>135081</v>
      </c>
      <c r="E32" s="55">
        <v>135000000</v>
      </c>
    </row>
    <row r="33" spans="1:5" ht="12.75" customHeight="1">
      <c r="A33" s="48" t="s">
        <v>75</v>
      </c>
      <c r="B33" s="49" t="s">
        <v>76</v>
      </c>
      <c r="C33" s="50"/>
      <c r="D33" s="50"/>
      <c r="E33" s="55"/>
    </row>
    <row r="34" spans="1:5" ht="12.75" customHeight="1">
      <c r="A34" s="48" t="s">
        <v>77</v>
      </c>
      <c r="B34" s="49" t="s">
        <v>78</v>
      </c>
      <c r="C34" s="50">
        <v>179</v>
      </c>
      <c r="D34" s="50">
        <v>158</v>
      </c>
      <c r="E34" s="55">
        <v>179000</v>
      </c>
    </row>
    <row r="35" spans="1:5" ht="12.75" customHeight="1">
      <c r="A35" s="48" t="s">
        <v>79</v>
      </c>
      <c r="B35" s="49" t="s">
        <v>80</v>
      </c>
      <c r="C35" s="53">
        <v>6500</v>
      </c>
      <c r="D35" s="53">
        <v>7861</v>
      </c>
      <c r="E35" s="55">
        <v>6500000</v>
      </c>
    </row>
    <row r="36" spans="1:5" ht="24.75" customHeight="1">
      <c r="A36" s="48" t="s">
        <v>81</v>
      </c>
      <c r="B36" s="49" t="s">
        <v>82</v>
      </c>
      <c r="C36" s="50">
        <v>30000</v>
      </c>
      <c r="D36" s="50">
        <v>42533</v>
      </c>
      <c r="E36" s="55">
        <v>30000000</v>
      </c>
    </row>
    <row r="37" spans="1:5" ht="14.25" customHeight="1">
      <c r="A37" s="57" t="s">
        <v>83</v>
      </c>
      <c r="B37" s="49" t="s">
        <v>84</v>
      </c>
      <c r="C37" s="50">
        <v>3900</v>
      </c>
      <c r="D37" s="50">
        <v>5133</v>
      </c>
      <c r="E37" s="55">
        <v>3900000</v>
      </c>
    </row>
    <row r="38" spans="1:5" ht="14.25" customHeight="1">
      <c r="A38" s="57" t="s">
        <v>85</v>
      </c>
      <c r="B38" s="49" t="s">
        <v>86</v>
      </c>
      <c r="C38" s="50">
        <v>20000</v>
      </c>
      <c r="D38" s="50">
        <v>19384</v>
      </c>
      <c r="E38" s="58">
        <v>20000000</v>
      </c>
    </row>
    <row r="39" spans="1:5" ht="14.25" customHeight="1">
      <c r="A39" s="57" t="s">
        <v>87</v>
      </c>
      <c r="B39" s="49" t="s">
        <v>88</v>
      </c>
      <c r="C39" s="50"/>
      <c r="D39" s="50"/>
      <c r="E39" s="50"/>
    </row>
    <row r="40" spans="1:5" ht="14.25" customHeight="1">
      <c r="A40" s="44"/>
      <c r="B40" s="52" t="s">
        <v>89</v>
      </c>
      <c r="C40" s="53">
        <f>SUM(C32:C39)</f>
        <v>195579</v>
      </c>
      <c r="D40" s="53">
        <f>SUM(D32:D39)</f>
        <v>210150</v>
      </c>
      <c r="E40" s="53">
        <f>SUM(E32:E39)</f>
        <v>195579000</v>
      </c>
    </row>
    <row r="41" spans="1:5" ht="14.25" customHeight="1">
      <c r="A41" s="57" t="s">
        <v>90</v>
      </c>
      <c r="B41" s="49" t="s">
        <v>91</v>
      </c>
      <c r="C41" s="59">
        <v>650</v>
      </c>
      <c r="D41" s="59">
        <v>1507</v>
      </c>
      <c r="E41" s="60">
        <v>650000</v>
      </c>
    </row>
    <row r="42" spans="1:5" ht="14.25" customHeight="1">
      <c r="A42" s="57" t="s">
        <v>92</v>
      </c>
      <c r="B42" s="49" t="s">
        <v>93</v>
      </c>
      <c r="C42" s="50"/>
      <c r="D42" s="50">
        <v>357</v>
      </c>
      <c r="E42" s="50"/>
    </row>
    <row r="43" spans="1:5" ht="14.25" customHeight="1">
      <c r="A43" s="44"/>
      <c r="B43" s="52" t="s">
        <v>94</v>
      </c>
      <c r="C43" s="50">
        <f>C41</f>
        <v>650</v>
      </c>
      <c r="D43" s="50">
        <f>D41+D42</f>
        <v>1864</v>
      </c>
      <c r="E43" s="50">
        <f>E41</f>
        <v>650000</v>
      </c>
    </row>
    <row r="44" spans="1:5" ht="22.5" customHeight="1">
      <c r="A44" s="51" t="s">
        <v>233</v>
      </c>
      <c r="B44" s="52" t="s">
        <v>232</v>
      </c>
      <c r="C44" s="53"/>
      <c r="D44" s="53">
        <v>90</v>
      </c>
      <c r="E44" s="53"/>
    </row>
    <row r="45" spans="1:7" ht="14.25" customHeight="1">
      <c r="A45" s="44" t="s">
        <v>235</v>
      </c>
      <c r="B45" s="52" t="s">
        <v>96</v>
      </c>
      <c r="C45" s="53">
        <v>460</v>
      </c>
      <c r="D45" s="53">
        <v>171</v>
      </c>
      <c r="E45" s="53">
        <v>85000</v>
      </c>
      <c r="G45" s="4" t="s">
        <v>231</v>
      </c>
    </row>
    <row r="46" spans="1:5" ht="14.25" customHeight="1">
      <c r="A46" s="44" t="s">
        <v>234</v>
      </c>
      <c r="B46" s="52" t="s">
        <v>236</v>
      </c>
      <c r="C46" s="53">
        <f>C44+C45</f>
        <v>460</v>
      </c>
      <c r="D46" s="53">
        <f>D44+D45</f>
        <v>261</v>
      </c>
      <c r="E46" s="53">
        <f>E44+E45</f>
        <v>85000</v>
      </c>
    </row>
    <row r="47" spans="1:5" ht="14.25" customHeight="1">
      <c r="A47" s="44" t="s">
        <v>97</v>
      </c>
      <c r="B47" s="52" t="s">
        <v>98</v>
      </c>
      <c r="C47" s="53"/>
      <c r="D47" s="53"/>
      <c r="E47" s="53"/>
    </row>
    <row r="48" spans="1:5" ht="14.25" customHeight="1">
      <c r="A48" s="44" t="s">
        <v>99</v>
      </c>
      <c r="B48" s="52" t="s">
        <v>100</v>
      </c>
      <c r="C48" s="53">
        <v>1852</v>
      </c>
      <c r="D48" s="53"/>
      <c r="E48" s="53">
        <v>2473200</v>
      </c>
    </row>
    <row r="49" spans="1:5" ht="12.75" customHeight="1">
      <c r="A49" s="57" t="s">
        <v>101</v>
      </c>
      <c r="B49" s="49" t="s">
        <v>25</v>
      </c>
      <c r="C49" s="50"/>
      <c r="D49" s="50"/>
      <c r="E49" s="50"/>
    </row>
    <row r="50" spans="1:5" ht="12.75" customHeight="1">
      <c r="A50" s="57" t="s">
        <v>102</v>
      </c>
      <c r="B50" s="49" t="s">
        <v>103</v>
      </c>
      <c r="C50" s="50"/>
      <c r="D50" s="50"/>
      <c r="E50" s="50"/>
    </row>
    <row r="51" spans="1:5" ht="12.75" customHeight="1">
      <c r="A51" s="57" t="s">
        <v>104</v>
      </c>
      <c r="B51" s="49" t="s">
        <v>105</v>
      </c>
      <c r="C51" s="50"/>
      <c r="D51" s="50"/>
      <c r="E51" s="50"/>
    </row>
    <row r="52" spans="1:5" ht="12.75" customHeight="1">
      <c r="A52" s="57" t="s">
        <v>106</v>
      </c>
      <c r="B52" s="49" t="s">
        <v>107</v>
      </c>
      <c r="C52" s="50"/>
      <c r="D52" s="50"/>
      <c r="E52" s="50"/>
    </row>
    <row r="53" spans="1:5" ht="12.75" customHeight="1">
      <c r="A53" s="44"/>
      <c r="B53" s="52" t="s">
        <v>108</v>
      </c>
      <c r="C53" s="53">
        <f>SUM(C49:C52)</f>
        <v>0</v>
      </c>
      <c r="D53" s="53">
        <f>SUM(D49:D52)</f>
        <v>0</v>
      </c>
      <c r="E53" s="53">
        <f>SUM(E49:E52)</f>
        <v>0</v>
      </c>
    </row>
    <row r="54" spans="1:6" ht="12.75" customHeight="1">
      <c r="A54" s="44" t="s">
        <v>109</v>
      </c>
      <c r="B54" s="52" t="s">
        <v>110</v>
      </c>
      <c r="C54" s="62">
        <v>600</v>
      </c>
      <c r="D54" s="62">
        <v>600</v>
      </c>
      <c r="E54" s="62">
        <v>600000</v>
      </c>
      <c r="F54" s="4" t="s">
        <v>111</v>
      </c>
    </row>
    <row r="55" spans="1:6" ht="12.75" customHeight="1">
      <c r="A55" s="44"/>
      <c r="B55" s="52" t="s">
        <v>112</v>
      </c>
      <c r="C55" s="62">
        <v>6860</v>
      </c>
      <c r="D55" s="62">
        <v>0</v>
      </c>
      <c r="E55" s="62">
        <v>9160000</v>
      </c>
      <c r="F55" s="4" t="s">
        <v>113</v>
      </c>
    </row>
    <row r="56" spans="1:6" ht="12.75" customHeight="1">
      <c r="A56" s="44">
        <v>965142</v>
      </c>
      <c r="B56" s="52" t="s">
        <v>114</v>
      </c>
      <c r="C56" s="62">
        <v>900</v>
      </c>
      <c r="D56" s="62">
        <v>1050</v>
      </c>
      <c r="E56" s="198">
        <v>900000</v>
      </c>
      <c r="F56" s="63" t="s">
        <v>115</v>
      </c>
    </row>
    <row r="57" spans="1:5" ht="12.75" customHeight="1">
      <c r="A57" s="44"/>
      <c r="B57" s="52" t="s">
        <v>116</v>
      </c>
      <c r="C57" s="53">
        <f>SUM(C54:C56)</f>
        <v>8360</v>
      </c>
      <c r="D57" s="53">
        <f>SUM(D54:D56)</f>
        <v>1650</v>
      </c>
      <c r="E57" s="53">
        <f>SUM(E54:E56)</f>
        <v>10660000</v>
      </c>
    </row>
    <row r="58" spans="1:5" ht="12.75" customHeight="1">
      <c r="A58" s="57" t="s">
        <v>117</v>
      </c>
      <c r="B58" s="49" t="s">
        <v>118</v>
      </c>
      <c r="C58" s="50"/>
      <c r="D58" s="50"/>
      <c r="E58" s="50"/>
    </row>
    <row r="59" spans="1:5" ht="12.75">
      <c r="A59" s="57"/>
      <c r="B59" s="49" t="s">
        <v>119</v>
      </c>
      <c r="C59" s="50"/>
      <c r="D59" s="50"/>
      <c r="E59" s="50"/>
    </row>
    <row r="60" spans="1:5" ht="12.75">
      <c r="A60" s="57">
        <v>272</v>
      </c>
      <c r="B60" s="49" t="s">
        <v>120</v>
      </c>
      <c r="C60" s="50"/>
      <c r="D60" s="50"/>
      <c r="E60" s="50"/>
    </row>
    <row r="61" spans="1:5" ht="12.75">
      <c r="A61" s="44">
        <v>276</v>
      </c>
      <c r="B61" s="52" t="s">
        <v>121</v>
      </c>
      <c r="C61" s="53"/>
      <c r="D61" s="53"/>
      <c r="E61" s="53"/>
    </row>
    <row r="62" spans="1:5" ht="12.75">
      <c r="A62" s="64"/>
      <c r="B62" s="65" t="s">
        <v>122</v>
      </c>
      <c r="C62" s="59"/>
      <c r="D62" s="59"/>
      <c r="E62" s="59"/>
    </row>
    <row r="63" spans="1:6" ht="12.75">
      <c r="A63" s="64" t="s">
        <v>123</v>
      </c>
      <c r="B63" s="65" t="s">
        <v>124</v>
      </c>
      <c r="C63" s="66">
        <v>70000</v>
      </c>
      <c r="D63" s="67"/>
      <c r="E63" s="66"/>
      <c r="F63" s="68">
        <v>70000</v>
      </c>
    </row>
    <row r="64" spans="1:5" ht="12.75">
      <c r="A64" s="44">
        <v>277</v>
      </c>
      <c r="B64" s="52" t="s">
        <v>125</v>
      </c>
      <c r="C64" s="53">
        <f>C46+C17+C63+C53+C57+C47+C40+C48+C43</f>
        <v>277891</v>
      </c>
      <c r="D64" s="53">
        <f>D46+D17+D63+D53+D57+D47+D40+D48+D43</f>
        <v>214915</v>
      </c>
      <c r="E64" s="53">
        <f>E46+E17+E63+E53+E57+E47+E40+E48+E43</f>
        <v>209447200</v>
      </c>
    </row>
    <row r="65" spans="3:5" ht="12.75">
      <c r="C65" s="69"/>
      <c r="D65" s="70"/>
      <c r="E65" s="70"/>
    </row>
    <row r="66" spans="2:5" ht="12.75">
      <c r="B66" s="4" t="s">
        <v>126</v>
      </c>
      <c r="C66" s="69"/>
      <c r="D66" s="70"/>
      <c r="E66" s="70"/>
    </row>
    <row r="67" spans="2:5" ht="12.75">
      <c r="B67" s="4" t="s">
        <v>127</v>
      </c>
      <c r="C67" s="69">
        <v>2062</v>
      </c>
      <c r="D67" s="70"/>
      <c r="E67" s="70">
        <v>2618113</v>
      </c>
    </row>
    <row r="68" spans="2:5" ht="12.75">
      <c r="B68" s="4" t="s">
        <v>128</v>
      </c>
      <c r="C68" s="69">
        <v>3433</v>
      </c>
      <c r="D68" s="70"/>
      <c r="E68" s="70">
        <v>3682072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r:id="rId1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G55"/>
  <sheetViews>
    <sheetView zoomScale="80" zoomScaleNormal="80" zoomScaleSheetLayoutView="86" zoomScalePageLayoutView="0" workbookViewId="0" topLeftCell="A1">
      <selection activeCell="G6" sqref="G6"/>
    </sheetView>
  </sheetViews>
  <sheetFormatPr defaultColWidth="8.75" defaultRowHeight="18"/>
  <cols>
    <col min="1" max="1" width="8.75" style="4" customWidth="1"/>
    <col min="2" max="2" width="39.33203125" style="4" customWidth="1"/>
    <col min="3" max="3" width="6.33203125" style="4" customWidth="1"/>
    <col min="4" max="4" width="7.08203125" style="4" customWidth="1"/>
    <col min="5" max="5" width="9" style="4" customWidth="1"/>
    <col min="6" max="6" width="8.91015625" style="71" customWidth="1"/>
    <col min="7" max="16384" width="8.75" style="4" customWidth="1"/>
  </cols>
  <sheetData>
    <row r="1" spans="1:6" ht="12.75">
      <c r="A1" s="38"/>
      <c r="B1" s="38"/>
      <c r="C1" s="38"/>
      <c r="D1" s="38"/>
      <c r="E1" s="38"/>
      <c r="F1" s="38"/>
    </row>
    <row r="2" spans="1:6" ht="12.75">
      <c r="A2" s="40">
        <v>841133</v>
      </c>
      <c r="B2" s="245" t="s">
        <v>45</v>
      </c>
      <c r="C2" s="245"/>
      <c r="D2" s="245"/>
      <c r="E2" s="245"/>
      <c r="F2" s="245"/>
    </row>
    <row r="3" spans="1:6" ht="12.75">
      <c r="A3" s="40" t="s">
        <v>129</v>
      </c>
      <c r="B3" s="72" t="s">
        <v>7</v>
      </c>
      <c r="C3" s="11">
        <v>2017</v>
      </c>
      <c r="D3" s="11">
        <v>2017</v>
      </c>
      <c r="E3" s="73">
        <v>42933</v>
      </c>
      <c r="F3" s="74">
        <v>43080</v>
      </c>
    </row>
    <row r="4" spans="1:6" ht="18" customHeight="1">
      <c r="A4" s="48" t="s">
        <v>47</v>
      </c>
      <c r="B4" s="49" t="s">
        <v>48</v>
      </c>
      <c r="C4" s="21"/>
      <c r="D4" s="21"/>
      <c r="E4" s="21"/>
      <c r="F4" s="16"/>
    </row>
    <row r="5" spans="1:6" ht="23.25" customHeight="1">
      <c r="A5" s="48" t="s">
        <v>49</v>
      </c>
      <c r="B5" s="49" t="s">
        <v>50</v>
      </c>
      <c r="C5" s="21"/>
      <c r="D5" s="21"/>
      <c r="E5" s="21"/>
      <c r="F5" s="16"/>
    </row>
    <row r="6" spans="1:6" ht="30.75" customHeight="1">
      <c r="A6" s="48" t="s">
        <v>51</v>
      </c>
      <c r="B6" s="49" t="s">
        <v>52</v>
      </c>
      <c r="C6" s="21"/>
      <c r="D6" s="21"/>
      <c r="E6" s="21"/>
      <c r="F6" s="16"/>
    </row>
    <row r="7" spans="1:6" ht="25.5" customHeight="1">
      <c r="A7" s="48" t="s">
        <v>53</v>
      </c>
      <c r="B7" s="49" t="s">
        <v>54</v>
      </c>
      <c r="C7" s="21"/>
      <c r="D7" s="21"/>
      <c r="E7" s="21"/>
      <c r="F7" s="16"/>
    </row>
    <row r="8" spans="1:6" ht="27.75" customHeight="1">
      <c r="A8" s="48" t="s">
        <v>55</v>
      </c>
      <c r="B8" s="49" t="s">
        <v>56</v>
      </c>
      <c r="C8" s="21"/>
      <c r="D8" s="21"/>
      <c r="E8" s="21"/>
      <c r="F8" s="16"/>
    </row>
    <row r="9" spans="1:6" ht="13.5" customHeight="1">
      <c r="A9" s="48" t="s">
        <v>57</v>
      </c>
      <c r="B9" s="49" t="s">
        <v>58</v>
      </c>
      <c r="C9" s="21"/>
      <c r="D9" s="21"/>
      <c r="E9" s="21"/>
      <c r="F9" s="16"/>
    </row>
    <row r="10" spans="1:6" ht="13.5" customHeight="1">
      <c r="A10" s="51" t="s">
        <v>59</v>
      </c>
      <c r="B10" s="52" t="s">
        <v>60</v>
      </c>
      <c r="C10" s="21"/>
      <c r="D10" s="21"/>
      <c r="E10" s="21"/>
      <c r="F10" s="16"/>
    </row>
    <row r="11" spans="1:6" ht="13.5" customHeight="1">
      <c r="A11" s="48" t="s">
        <v>61</v>
      </c>
      <c r="B11" s="49" t="s">
        <v>62</v>
      </c>
      <c r="C11" s="21"/>
      <c r="D11" s="21"/>
      <c r="E11" s="21"/>
      <c r="F11" s="16"/>
    </row>
    <row r="12" spans="1:6" ht="13.5" customHeight="1">
      <c r="A12" s="48" t="s">
        <v>63</v>
      </c>
      <c r="B12" s="49" t="s">
        <v>64</v>
      </c>
      <c r="C12" s="21"/>
      <c r="D12" s="21"/>
      <c r="E12" s="21"/>
      <c r="F12" s="16"/>
    </row>
    <row r="13" spans="1:6" ht="13.5" customHeight="1">
      <c r="A13" s="48" t="s">
        <v>65</v>
      </c>
      <c r="B13" s="49" t="s">
        <v>66</v>
      </c>
      <c r="C13" s="21"/>
      <c r="D13" s="21"/>
      <c r="E13" s="21"/>
      <c r="F13" s="16"/>
    </row>
    <row r="14" spans="1:6" ht="13.5" customHeight="1">
      <c r="A14" s="48" t="s">
        <v>67</v>
      </c>
      <c r="B14" s="49" t="s">
        <v>68</v>
      </c>
      <c r="C14" s="21"/>
      <c r="D14" s="21"/>
      <c r="E14" s="21"/>
      <c r="F14" s="16"/>
    </row>
    <row r="15" spans="1:6" ht="13.5" customHeight="1">
      <c r="A15" s="48" t="s">
        <v>69</v>
      </c>
      <c r="B15" s="49" t="s">
        <v>70</v>
      </c>
      <c r="C15" s="21"/>
      <c r="D15" s="21"/>
      <c r="E15" s="21"/>
      <c r="F15" s="16"/>
    </row>
    <row r="16" spans="1:6" ht="13.5" customHeight="1">
      <c r="A16" s="48" t="s">
        <v>69</v>
      </c>
      <c r="B16" s="49" t="s">
        <v>71</v>
      </c>
      <c r="C16" s="21"/>
      <c r="D16" s="21"/>
      <c r="E16" s="21"/>
      <c r="F16" s="16"/>
    </row>
    <row r="17" spans="1:6" ht="13.5" customHeight="1">
      <c r="A17" s="51"/>
      <c r="B17" s="52" t="s">
        <v>72</v>
      </c>
      <c r="C17" s="21"/>
      <c r="D17" s="21"/>
      <c r="E17" s="75"/>
      <c r="F17" s="76"/>
    </row>
    <row r="18" spans="1:6" ht="13.5" customHeight="1">
      <c r="A18" s="48" t="s">
        <v>73</v>
      </c>
      <c r="B18" s="49" t="s">
        <v>74</v>
      </c>
      <c r="C18" s="77">
        <v>135000</v>
      </c>
      <c r="D18" s="78">
        <v>135000</v>
      </c>
      <c r="E18" s="79"/>
      <c r="F18" s="80"/>
    </row>
    <row r="19" spans="1:6" ht="13.5" customHeight="1">
      <c r="A19" s="48" t="s">
        <v>75</v>
      </c>
      <c r="B19" s="49" t="s">
        <v>76</v>
      </c>
      <c r="C19" s="77"/>
      <c r="D19" s="78"/>
      <c r="E19" s="11"/>
      <c r="F19" s="80"/>
    </row>
    <row r="20" spans="1:7" ht="13.5" customHeight="1">
      <c r="A20" s="48" t="s">
        <v>77</v>
      </c>
      <c r="B20" s="49" t="s">
        <v>78</v>
      </c>
      <c r="C20" s="77">
        <v>179</v>
      </c>
      <c r="D20" s="78">
        <v>179</v>
      </c>
      <c r="E20" s="79"/>
      <c r="F20" s="80"/>
      <c r="G20" s="4" t="s">
        <v>130</v>
      </c>
    </row>
    <row r="21" spans="1:7" ht="13.5" customHeight="1">
      <c r="A21" s="48" t="s">
        <v>79</v>
      </c>
      <c r="B21" s="49" t="s">
        <v>80</v>
      </c>
      <c r="C21" s="77">
        <v>6500</v>
      </c>
      <c r="D21" s="78">
        <v>6500</v>
      </c>
      <c r="E21" s="79"/>
      <c r="F21" s="80"/>
      <c r="G21" s="4" t="s">
        <v>131</v>
      </c>
    </row>
    <row r="22" spans="1:7" ht="13.5" customHeight="1">
      <c r="A22" s="48" t="s">
        <v>81</v>
      </c>
      <c r="B22" s="49" t="s">
        <v>82</v>
      </c>
      <c r="C22" s="77">
        <v>30000</v>
      </c>
      <c r="D22" s="78">
        <v>30000</v>
      </c>
      <c r="E22" s="79"/>
      <c r="F22" s="80"/>
      <c r="G22" s="4" t="s">
        <v>132</v>
      </c>
    </row>
    <row r="23" spans="1:6" ht="13.5" customHeight="1">
      <c r="A23" s="57" t="s">
        <v>83</v>
      </c>
      <c r="B23" s="49" t="s">
        <v>84</v>
      </c>
      <c r="C23" s="77">
        <v>3900</v>
      </c>
      <c r="D23" s="78">
        <v>3900</v>
      </c>
      <c r="E23" s="79"/>
      <c r="F23" s="80"/>
    </row>
    <row r="24" spans="1:6" ht="13.5" customHeight="1">
      <c r="A24" s="57" t="s">
        <v>85</v>
      </c>
      <c r="B24" s="49" t="s">
        <v>86</v>
      </c>
      <c r="C24" s="77">
        <v>20000</v>
      </c>
      <c r="D24" s="78">
        <v>20000</v>
      </c>
      <c r="E24" s="79"/>
      <c r="F24" s="80"/>
    </row>
    <row r="25" spans="1:6" ht="13.5" customHeight="1">
      <c r="A25" s="57" t="s">
        <v>87</v>
      </c>
      <c r="B25" s="49" t="s">
        <v>88</v>
      </c>
      <c r="C25" s="77"/>
      <c r="D25" s="78"/>
      <c r="E25" s="55"/>
      <c r="F25" s="56"/>
    </row>
    <row r="26" spans="1:6" ht="13.5" customHeight="1">
      <c r="A26" s="44"/>
      <c r="B26" s="52" t="s">
        <v>89</v>
      </c>
      <c r="C26" s="81">
        <f>SUM(C18:C25)</f>
        <v>195579</v>
      </c>
      <c r="D26" s="81">
        <f>SUM(D18:D25)</f>
        <v>195579</v>
      </c>
      <c r="E26" s="82">
        <f>SUM(E25:E25)</f>
        <v>0</v>
      </c>
      <c r="F26" s="83">
        <f>SUM(F25:F25)</f>
        <v>0</v>
      </c>
    </row>
    <row r="27" spans="1:6" ht="13.5" customHeight="1">
      <c r="A27" s="57" t="s">
        <v>90</v>
      </c>
      <c r="B27" s="49" t="s">
        <v>91</v>
      </c>
      <c r="C27" s="81">
        <v>650</v>
      </c>
      <c r="D27" s="81">
        <v>650</v>
      </c>
      <c r="E27" s="79"/>
      <c r="F27" s="80"/>
    </row>
    <row r="28" spans="1:6" ht="13.5" customHeight="1">
      <c r="A28" s="57" t="s">
        <v>92</v>
      </c>
      <c r="B28" s="49" t="s">
        <v>93</v>
      </c>
      <c r="C28" s="77"/>
      <c r="D28" s="78"/>
      <c r="E28" s="55"/>
      <c r="F28" s="56"/>
    </row>
    <row r="29" spans="1:6" ht="13.5" customHeight="1">
      <c r="A29" s="44"/>
      <c r="B29" s="52" t="s">
        <v>94</v>
      </c>
      <c r="C29" s="81">
        <f>SUM(C26+C27+C28)</f>
        <v>196229</v>
      </c>
      <c r="D29" s="81">
        <f>SUM(D26+D27+D28)</f>
        <v>196229</v>
      </c>
      <c r="E29" s="82"/>
      <c r="F29" s="83"/>
    </row>
    <row r="30" spans="1:6" ht="14.25" customHeight="1">
      <c r="A30" s="57" t="s">
        <v>133</v>
      </c>
      <c r="B30" s="49" t="s">
        <v>134</v>
      </c>
      <c r="C30" s="21"/>
      <c r="D30" s="84"/>
      <c r="E30" s="21"/>
      <c r="F30" s="16"/>
    </row>
    <row r="31" spans="1:6" ht="14.25" customHeight="1">
      <c r="A31" s="57" t="s">
        <v>135</v>
      </c>
      <c r="B31" s="49" t="s">
        <v>136</v>
      </c>
      <c r="C31" s="21"/>
      <c r="D31" s="21"/>
      <c r="E31" s="85"/>
      <c r="F31" s="86"/>
    </row>
    <row r="32" spans="1:6" ht="14.25" customHeight="1">
      <c r="A32" s="57" t="s">
        <v>137</v>
      </c>
      <c r="B32" s="87" t="s">
        <v>138</v>
      </c>
      <c r="C32" s="21"/>
      <c r="D32" s="21"/>
      <c r="E32" s="21"/>
      <c r="F32" s="16"/>
    </row>
    <row r="33" spans="1:6" ht="14.25" customHeight="1">
      <c r="A33" s="57" t="s">
        <v>139</v>
      </c>
      <c r="B33" s="49" t="s">
        <v>140</v>
      </c>
      <c r="C33" s="21"/>
      <c r="D33" s="21"/>
      <c r="E33" s="21"/>
      <c r="F33" s="16"/>
    </row>
    <row r="34" spans="1:6" ht="14.25" customHeight="1">
      <c r="A34" s="57" t="s">
        <v>141</v>
      </c>
      <c r="B34" s="49" t="s">
        <v>142</v>
      </c>
      <c r="C34" s="21"/>
      <c r="D34" s="21"/>
      <c r="E34" s="21"/>
      <c r="F34" s="16"/>
    </row>
    <row r="35" spans="1:6" ht="14.25" customHeight="1">
      <c r="A35" s="57"/>
      <c r="B35" s="52" t="s">
        <v>143</v>
      </c>
      <c r="C35" s="21"/>
      <c r="D35" s="21"/>
      <c r="E35" s="21"/>
      <c r="F35" s="16"/>
    </row>
    <row r="36" spans="1:6" ht="14.25" customHeight="1">
      <c r="A36" s="57" t="s">
        <v>144</v>
      </c>
      <c r="B36" s="49" t="s">
        <v>145</v>
      </c>
      <c r="C36" s="21"/>
      <c r="D36" s="21"/>
      <c r="E36" s="21"/>
      <c r="F36" s="16"/>
    </row>
    <row r="37" spans="1:6" ht="14.25" customHeight="1">
      <c r="A37" s="57" t="s">
        <v>144</v>
      </c>
      <c r="B37" s="49" t="s">
        <v>146</v>
      </c>
      <c r="C37" s="21"/>
      <c r="D37" s="21"/>
      <c r="E37" s="21"/>
      <c r="F37" s="16"/>
    </row>
    <row r="38" spans="1:6" ht="14.25" customHeight="1">
      <c r="A38" s="57" t="s">
        <v>144</v>
      </c>
      <c r="B38" s="49" t="s">
        <v>147</v>
      </c>
      <c r="C38" s="21"/>
      <c r="D38" s="21"/>
      <c r="E38" s="21"/>
      <c r="F38" s="16"/>
    </row>
    <row r="39" spans="1:6" ht="14.25" customHeight="1">
      <c r="A39" s="57" t="s">
        <v>144</v>
      </c>
      <c r="B39" s="49" t="s">
        <v>148</v>
      </c>
      <c r="C39" s="21"/>
      <c r="D39" s="21"/>
      <c r="E39" s="21"/>
      <c r="F39" s="16"/>
    </row>
    <row r="40" spans="1:6" ht="14.25" customHeight="1">
      <c r="A40" s="44"/>
      <c r="B40" s="52" t="s">
        <v>149</v>
      </c>
      <c r="C40" s="21"/>
      <c r="D40" s="21"/>
      <c r="E40" s="75"/>
      <c r="F40" s="76"/>
    </row>
    <row r="41" spans="1:6" ht="14.25" customHeight="1">
      <c r="A41" s="64"/>
      <c r="B41" s="65" t="s">
        <v>150</v>
      </c>
      <c r="C41" s="88">
        <f>C35+C29+C17+C40</f>
        <v>196229</v>
      </c>
      <c r="D41" s="88">
        <f>D35+D29+D17+D40</f>
        <v>196229</v>
      </c>
      <c r="E41" s="89">
        <f>E35+E29+E17+E40</f>
        <v>0</v>
      </c>
      <c r="F41" s="90">
        <f>F35+F29+F17+F40</f>
        <v>0</v>
      </c>
    </row>
    <row r="42" spans="1:6" ht="15.75" customHeight="1">
      <c r="A42" s="48" t="s">
        <v>151</v>
      </c>
      <c r="B42" s="49" t="s">
        <v>152</v>
      </c>
      <c r="C42" s="21"/>
      <c r="D42" s="21"/>
      <c r="E42" s="85"/>
      <c r="F42" s="86"/>
    </row>
    <row r="43" spans="1:6" ht="15.75" customHeight="1">
      <c r="A43" s="48" t="s">
        <v>153</v>
      </c>
      <c r="B43" s="49" t="s">
        <v>154</v>
      </c>
      <c r="C43" s="21"/>
      <c r="D43" s="21"/>
      <c r="E43" s="21"/>
      <c r="F43" s="16"/>
    </row>
    <row r="44" spans="1:6" ht="28.5" customHeight="1">
      <c r="A44" s="51"/>
      <c r="B44" s="52" t="s">
        <v>95</v>
      </c>
      <c r="C44" s="21"/>
      <c r="D44" s="21"/>
      <c r="E44" s="21"/>
      <c r="F44" s="16"/>
    </row>
    <row r="45" spans="1:6" ht="11.25" customHeight="1">
      <c r="A45" s="57" t="s">
        <v>101</v>
      </c>
      <c r="B45" s="49" t="s">
        <v>25</v>
      </c>
      <c r="C45" s="21"/>
      <c r="D45" s="21"/>
      <c r="E45" s="21"/>
      <c r="F45" s="16"/>
    </row>
    <row r="46" spans="1:6" ht="11.25" customHeight="1">
      <c r="A46" s="57" t="s">
        <v>102</v>
      </c>
      <c r="B46" s="49" t="s">
        <v>103</v>
      </c>
      <c r="C46" s="21"/>
      <c r="D46" s="21"/>
      <c r="E46" s="21"/>
      <c r="F46" s="16"/>
    </row>
    <row r="47" spans="1:6" ht="11.25" customHeight="1">
      <c r="A47" s="57" t="s">
        <v>104</v>
      </c>
      <c r="B47" s="49" t="s">
        <v>105</v>
      </c>
      <c r="C47" s="21"/>
      <c r="D47" s="21"/>
      <c r="E47" s="21"/>
      <c r="F47" s="16"/>
    </row>
    <row r="48" spans="1:6" ht="11.25" customHeight="1">
      <c r="A48" s="44"/>
      <c r="B48" s="52" t="s">
        <v>108</v>
      </c>
      <c r="C48" s="21"/>
      <c r="D48" s="21"/>
      <c r="E48" s="21"/>
      <c r="F48" s="16"/>
    </row>
    <row r="49" spans="1:6" ht="26.25" customHeight="1">
      <c r="A49" s="57" t="s">
        <v>117</v>
      </c>
      <c r="B49" s="49" t="s">
        <v>155</v>
      </c>
      <c r="C49" s="21"/>
      <c r="D49" s="21"/>
      <c r="E49" s="21"/>
      <c r="F49" s="16"/>
    </row>
    <row r="50" spans="1:6" ht="12.75" customHeight="1">
      <c r="A50" s="57"/>
      <c r="B50" s="49" t="s">
        <v>119</v>
      </c>
      <c r="C50" s="21"/>
      <c r="D50" s="21"/>
      <c r="E50" s="21"/>
      <c r="F50" s="16"/>
    </row>
    <row r="51" spans="1:6" ht="12.75" customHeight="1">
      <c r="A51" s="57">
        <v>272</v>
      </c>
      <c r="B51" s="49" t="s">
        <v>120</v>
      </c>
      <c r="C51" s="21"/>
      <c r="D51" s="21"/>
      <c r="E51" s="21"/>
      <c r="F51" s="16"/>
    </row>
    <row r="52" spans="1:6" ht="12.75" customHeight="1">
      <c r="A52" s="44">
        <v>276</v>
      </c>
      <c r="B52" s="52" t="s">
        <v>121</v>
      </c>
      <c r="C52" s="21"/>
      <c r="D52" s="21"/>
      <c r="E52" s="21"/>
      <c r="F52" s="16"/>
    </row>
    <row r="53" spans="1:6" ht="12.75" customHeight="1">
      <c r="A53" s="64"/>
      <c r="B53" s="65" t="s">
        <v>122</v>
      </c>
      <c r="C53" s="21"/>
      <c r="D53" s="21"/>
      <c r="E53" s="21"/>
      <c r="F53" s="16"/>
    </row>
    <row r="54" spans="1:6" ht="12.75" customHeight="1">
      <c r="A54" s="64" t="s">
        <v>123</v>
      </c>
      <c r="B54" s="65" t="s">
        <v>124</v>
      </c>
      <c r="C54" s="21"/>
      <c r="D54" s="21"/>
      <c r="E54" s="75"/>
      <c r="F54" s="76"/>
    </row>
    <row r="55" spans="1:6" ht="12.75" customHeight="1">
      <c r="A55" s="44">
        <v>277</v>
      </c>
      <c r="B55" s="52" t="s">
        <v>125</v>
      </c>
      <c r="C55" s="81">
        <f>C53+C41+C54</f>
        <v>196229</v>
      </c>
      <c r="D55" s="81">
        <f>D53+D41+D54</f>
        <v>196229</v>
      </c>
      <c r="E55" s="82">
        <f>E53+E41+E54</f>
        <v>0</v>
      </c>
      <c r="F55" s="83">
        <f>F53+F41+F54</f>
        <v>0</v>
      </c>
    </row>
  </sheetData>
  <sheetProtection selectLockedCells="1" selectUnlockedCells="1"/>
  <mergeCells count="1">
    <mergeCell ref="B2:F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5"/>
  <sheetViews>
    <sheetView zoomScale="80" zoomScaleNormal="80" zoomScaleSheetLayoutView="86" zoomScalePageLayoutView="0" workbookViewId="0" topLeftCell="A1">
      <selection activeCell="B3" sqref="B3"/>
    </sheetView>
  </sheetViews>
  <sheetFormatPr defaultColWidth="8.75" defaultRowHeight="18"/>
  <cols>
    <col min="1" max="1" width="8.75" style="27" customWidth="1"/>
    <col min="2" max="2" width="38.08203125" style="27" customWidth="1"/>
    <col min="3" max="3" width="6" style="27" customWidth="1"/>
    <col min="4" max="4" width="11.91015625" style="27" customWidth="1"/>
    <col min="5" max="5" width="9.08203125" style="27" customWidth="1"/>
    <col min="6" max="6" width="17.58203125" style="92" customWidth="1"/>
    <col min="7" max="16384" width="8.75" style="92" customWidth="1"/>
  </cols>
  <sheetData>
    <row r="1" spans="1:5" ht="12.75">
      <c r="A1" s="93"/>
      <c r="B1" s="93"/>
      <c r="C1" s="93"/>
      <c r="D1" s="93"/>
      <c r="E1" s="93"/>
    </row>
    <row r="2" spans="1:5" ht="12.75">
      <c r="A2" s="94">
        <v>370000</v>
      </c>
      <c r="B2" s="246" t="s">
        <v>270</v>
      </c>
      <c r="C2" s="246"/>
      <c r="D2" s="246"/>
      <c r="E2" s="246"/>
    </row>
    <row r="3" spans="1:5" ht="12.75">
      <c r="A3" s="94" t="s">
        <v>156</v>
      </c>
      <c r="B3" s="95" t="s">
        <v>9</v>
      </c>
      <c r="C3" s="96">
        <v>2017</v>
      </c>
      <c r="D3" s="96" t="s">
        <v>220</v>
      </c>
      <c r="E3" s="96" t="s">
        <v>221</v>
      </c>
    </row>
    <row r="4" spans="1:5" ht="13.5" customHeight="1">
      <c r="A4" s="97" t="s">
        <v>47</v>
      </c>
      <c r="B4" s="98" t="s">
        <v>48</v>
      </c>
      <c r="C4" s="99"/>
      <c r="D4" s="99"/>
      <c r="E4" s="99"/>
    </row>
    <row r="5" spans="1:5" ht="23.25" customHeight="1">
      <c r="A5" s="97" t="s">
        <v>49</v>
      </c>
      <c r="B5" s="98" t="s">
        <v>50</v>
      </c>
      <c r="C5" s="99"/>
      <c r="D5" s="99"/>
      <c r="E5" s="99"/>
    </row>
    <row r="6" spans="1:5" ht="24.75" customHeight="1">
      <c r="A6" s="97" t="s">
        <v>51</v>
      </c>
      <c r="B6" s="98" t="s">
        <v>52</v>
      </c>
      <c r="C6" s="99"/>
      <c r="D6" s="99"/>
      <c r="E6" s="99"/>
    </row>
    <row r="7" spans="1:5" ht="25.5" customHeight="1">
      <c r="A7" s="97" t="s">
        <v>53</v>
      </c>
      <c r="B7" s="98" t="s">
        <v>54</v>
      </c>
      <c r="C7" s="99"/>
      <c r="D7" s="99"/>
      <c r="E7" s="99"/>
    </row>
    <row r="8" spans="1:5" ht="25.5" customHeight="1">
      <c r="A8" s="97" t="s">
        <v>55</v>
      </c>
      <c r="B8" s="98" t="s">
        <v>56</v>
      </c>
      <c r="C8" s="99"/>
      <c r="D8" s="99"/>
      <c r="E8" s="99"/>
    </row>
    <row r="9" spans="1:5" ht="13.5" customHeight="1">
      <c r="A9" s="97" t="s">
        <v>57</v>
      </c>
      <c r="B9" s="98" t="s">
        <v>58</v>
      </c>
      <c r="C9" s="99"/>
      <c r="D9" s="99"/>
      <c r="E9" s="99"/>
    </row>
    <row r="10" spans="1:5" ht="13.5" customHeight="1">
      <c r="A10" s="100" t="s">
        <v>59</v>
      </c>
      <c r="B10" s="101" t="s">
        <v>60</v>
      </c>
      <c r="C10" s="102">
        <f>SUM(C4:C9)</f>
        <v>0</v>
      </c>
      <c r="D10" s="102">
        <f>SUM(D4:D9)</f>
        <v>0</v>
      </c>
      <c r="E10" s="102">
        <f>SUM(E4:E9)</f>
        <v>0</v>
      </c>
    </row>
    <row r="11" spans="1:5" ht="13.5" customHeight="1">
      <c r="A11" s="97" t="s">
        <v>61</v>
      </c>
      <c r="B11" s="98" t="s">
        <v>62</v>
      </c>
      <c r="C11" s="99"/>
      <c r="D11" s="99"/>
      <c r="E11" s="99"/>
    </row>
    <row r="12" spans="1:5" ht="13.5" customHeight="1">
      <c r="A12" s="97" t="s">
        <v>63</v>
      </c>
      <c r="B12" s="98" t="s">
        <v>64</v>
      </c>
      <c r="C12" s="99"/>
      <c r="D12" s="99"/>
      <c r="E12" s="99"/>
    </row>
    <row r="13" spans="1:5" ht="13.5" customHeight="1">
      <c r="A13" s="97" t="s">
        <v>65</v>
      </c>
      <c r="B13" s="98" t="s">
        <v>66</v>
      </c>
      <c r="C13" s="99"/>
      <c r="D13" s="99"/>
      <c r="E13" s="99"/>
    </row>
    <row r="14" spans="1:5" ht="13.5" customHeight="1">
      <c r="A14" s="97" t="s">
        <v>67</v>
      </c>
      <c r="B14" s="98" t="s">
        <v>68</v>
      </c>
      <c r="C14" s="99"/>
      <c r="D14" s="99"/>
      <c r="E14" s="99"/>
    </row>
    <row r="15" spans="1:5" ht="13.5" customHeight="1">
      <c r="A15" s="97" t="s">
        <v>69</v>
      </c>
      <c r="B15" s="98" t="s">
        <v>70</v>
      </c>
      <c r="C15" s="99"/>
      <c r="D15" s="99"/>
      <c r="E15" s="99"/>
    </row>
    <row r="16" spans="1:5" ht="13.5" customHeight="1">
      <c r="A16" s="97" t="s">
        <v>69</v>
      </c>
      <c r="B16" s="98" t="s">
        <v>71</v>
      </c>
      <c r="C16" s="99"/>
      <c r="D16" s="99"/>
      <c r="E16" s="99"/>
    </row>
    <row r="17" spans="1:5" ht="12.75" customHeight="1">
      <c r="A17" s="100"/>
      <c r="B17" s="101" t="s">
        <v>72</v>
      </c>
      <c r="C17" s="102">
        <f>SUM(C11:C16)</f>
        <v>0</v>
      </c>
      <c r="D17" s="102">
        <f>SUM(D11:D16)</f>
        <v>0</v>
      </c>
      <c r="E17" s="102">
        <f>SUM(E11:E16)</f>
        <v>0</v>
      </c>
    </row>
    <row r="18" spans="1:5" ht="12.75" customHeight="1">
      <c r="A18" s="97" t="s">
        <v>73</v>
      </c>
      <c r="B18" s="98" t="s">
        <v>74</v>
      </c>
      <c r="C18" s="99"/>
      <c r="D18" s="99"/>
      <c r="E18" s="99"/>
    </row>
    <row r="19" spans="1:5" ht="12.75" customHeight="1">
      <c r="A19" s="97" t="s">
        <v>75</v>
      </c>
      <c r="B19" s="98" t="s">
        <v>76</v>
      </c>
      <c r="C19" s="99"/>
      <c r="D19" s="99"/>
      <c r="E19" s="99"/>
    </row>
    <row r="20" spans="1:5" ht="12.75" customHeight="1">
      <c r="A20" s="97" t="s">
        <v>77</v>
      </c>
      <c r="B20" s="98" t="s">
        <v>78</v>
      </c>
      <c r="C20" s="99"/>
      <c r="D20" s="99"/>
      <c r="E20" s="99"/>
    </row>
    <row r="21" spans="1:5" ht="12.75" customHeight="1">
      <c r="A21" s="97" t="s">
        <v>79</v>
      </c>
      <c r="B21" s="98" t="s">
        <v>80</v>
      </c>
      <c r="C21" s="99"/>
      <c r="D21" s="99"/>
      <c r="E21" s="99"/>
    </row>
    <row r="22" spans="1:5" ht="12.75" customHeight="1">
      <c r="A22" s="97" t="s">
        <v>81</v>
      </c>
      <c r="B22" s="98" t="s">
        <v>82</v>
      </c>
      <c r="C22" s="99"/>
      <c r="D22" s="99"/>
      <c r="E22" s="99"/>
    </row>
    <row r="23" spans="1:5" ht="12.75" customHeight="1">
      <c r="A23" s="103" t="s">
        <v>83</v>
      </c>
      <c r="B23" s="98" t="s">
        <v>84</v>
      </c>
      <c r="C23" s="99"/>
      <c r="D23" s="99"/>
      <c r="E23" s="99"/>
    </row>
    <row r="24" spans="1:5" ht="12.75" customHeight="1">
      <c r="A24" s="103" t="s">
        <v>85</v>
      </c>
      <c r="B24" s="98" t="s">
        <v>86</v>
      </c>
      <c r="C24" s="99"/>
      <c r="D24" s="99"/>
      <c r="E24" s="99"/>
    </row>
    <row r="25" spans="1:5" ht="12.75" customHeight="1">
      <c r="A25" s="103" t="s">
        <v>87</v>
      </c>
      <c r="B25" s="98" t="s">
        <v>88</v>
      </c>
      <c r="C25" s="99"/>
      <c r="D25" s="99"/>
      <c r="E25" s="99"/>
    </row>
    <row r="26" spans="1:5" ht="12.75" customHeight="1">
      <c r="A26" s="104"/>
      <c r="B26" s="101" t="s">
        <v>89</v>
      </c>
      <c r="C26" s="102">
        <f>SUM(C18:C25)</f>
        <v>0</v>
      </c>
      <c r="D26" s="102">
        <f>SUM(D18:D25)</f>
        <v>0</v>
      </c>
      <c r="E26" s="102">
        <f>SUM(E18:E25)</f>
        <v>0</v>
      </c>
    </row>
    <row r="27" spans="1:5" ht="12.75" customHeight="1">
      <c r="A27" s="103" t="s">
        <v>90</v>
      </c>
      <c r="B27" s="98" t="s">
        <v>91</v>
      </c>
      <c r="C27" s="102"/>
      <c r="D27" s="102"/>
      <c r="E27" s="102"/>
    </row>
    <row r="28" spans="1:5" ht="12.75" customHeight="1">
      <c r="A28" s="103" t="s">
        <v>92</v>
      </c>
      <c r="B28" s="98" t="s">
        <v>93</v>
      </c>
      <c r="C28" s="99"/>
      <c r="D28" s="99"/>
      <c r="E28" s="99"/>
    </row>
    <row r="29" spans="1:5" ht="12.75" customHeight="1">
      <c r="A29" s="104"/>
      <c r="B29" s="101" t="s">
        <v>94</v>
      </c>
      <c r="C29" s="102">
        <f>SUM(C26+C27+C28)</f>
        <v>0</v>
      </c>
      <c r="D29" s="102">
        <f>SUM(D26+D27+D28)</f>
        <v>0</v>
      </c>
      <c r="E29" s="102">
        <f>SUM(E26+E27+E28)</f>
        <v>0</v>
      </c>
    </row>
    <row r="30" spans="1:5" ht="12" customHeight="1">
      <c r="A30" s="103" t="s">
        <v>133</v>
      </c>
      <c r="B30" s="98" t="s">
        <v>134</v>
      </c>
      <c r="C30" s="99"/>
      <c r="D30" s="99"/>
      <c r="E30" s="99"/>
    </row>
    <row r="31" spans="1:5" ht="12" customHeight="1">
      <c r="A31" s="103" t="s">
        <v>135</v>
      </c>
      <c r="B31" s="98" t="s">
        <v>136</v>
      </c>
      <c r="C31" s="99"/>
      <c r="D31" s="99"/>
      <c r="E31" s="99"/>
    </row>
    <row r="32" spans="1:5" ht="12" customHeight="1">
      <c r="A32" s="103" t="s">
        <v>137</v>
      </c>
      <c r="B32" s="105" t="s">
        <v>138</v>
      </c>
      <c r="C32" s="106"/>
      <c r="D32" s="106"/>
      <c r="E32" s="106"/>
    </row>
    <row r="33" spans="1:5" ht="12" customHeight="1">
      <c r="A33" s="103" t="s">
        <v>139</v>
      </c>
      <c r="B33" s="98" t="s">
        <v>140</v>
      </c>
      <c r="C33" s="99"/>
      <c r="D33" s="99"/>
      <c r="E33" s="99"/>
    </row>
    <row r="34" spans="1:5" ht="12" customHeight="1">
      <c r="A34" s="103" t="s">
        <v>141</v>
      </c>
      <c r="B34" s="98" t="s">
        <v>142</v>
      </c>
      <c r="C34" s="99"/>
      <c r="D34" s="99"/>
      <c r="E34" s="99"/>
    </row>
    <row r="35" spans="1:5" ht="12" customHeight="1">
      <c r="A35" s="103"/>
      <c r="B35" s="101" t="s">
        <v>143</v>
      </c>
      <c r="C35" s="102">
        <f>SUM(C30:C34)</f>
        <v>0</v>
      </c>
      <c r="D35" s="102">
        <f>SUM(D30:D34)</f>
        <v>0</v>
      </c>
      <c r="E35" s="102">
        <f>SUM(E30:E34)</f>
        <v>0</v>
      </c>
    </row>
    <row r="36" spans="1:5" ht="12" customHeight="1">
      <c r="A36" s="103" t="s">
        <v>144</v>
      </c>
      <c r="B36" s="98" t="s">
        <v>145</v>
      </c>
      <c r="C36" s="99"/>
      <c r="D36" s="99"/>
      <c r="E36" s="99"/>
    </row>
    <row r="37" spans="1:5" ht="12" customHeight="1">
      <c r="A37" s="103" t="s">
        <v>144</v>
      </c>
      <c r="B37" s="98" t="s">
        <v>146</v>
      </c>
      <c r="C37" s="99"/>
      <c r="D37" s="99"/>
      <c r="E37" s="99"/>
    </row>
    <row r="38" spans="1:5" ht="12" customHeight="1">
      <c r="A38" s="103" t="s">
        <v>144</v>
      </c>
      <c r="B38" s="98" t="s">
        <v>147</v>
      </c>
      <c r="C38" s="99"/>
      <c r="D38" s="99"/>
      <c r="E38" s="99"/>
    </row>
    <row r="39" spans="1:5" ht="12" customHeight="1">
      <c r="A39" s="103" t="s">
        <v>144</v>
      </c>
      <c r="B39" s="98" t="s">
        <v>148</v>
      </c>
      <c r="C39" s="99"/>
      <c r="D39" s="99"/>
      <c r="E39" s="99"/>
    </row>
    <row r="40" spans="1:5" ht="12" customHeight="1">
      <c r="A40" s="104"/>
      <c r="B40" s="101" t="s">
        <v>149</v>
      </c>
      <c r="C40" s="102">
        <f>SUM(C36:C39)</f>
        <v>0</v>
      </c>
      <c r="D40" s="102">
        <f>SUM(D36:D39)</f>
        <v>0</v>
      </c>
      <c r="E40" s="102">
        <f>SUM(E36:E39)</f>
        <v>0</v>
      </c>
    </row>
    <row r="41" spans="1:5" ht="12" customHeight="1">
      <c r="A41" s="107"/>
      <c r="B41" s="108" t="s">
        <v>150</v>
      </c>
      <c r="C41" s="109">
        <f>C35+C29+C17+C40</f>
        <v>0</v>
      </c>
      <c r="D41" s="109">
        <f>D35+D29+D17+D40</f>
        <v>0</v>
      </c>
      <c r="E41" s="109">
        <f>E35+E29+E17+E40</f>
        <v>0</v>
      </c>
    </row>
    <row r="42" spans="1:5" ht="12" customHeight="1">
      <c r="A42" s="97" t="s">
        <v>151</v>
      </c>
      <c r="B42" s="98" t="s">
        <v>152</v>
      </c>
      <c r="C42" s="99"/>
      <c r="D42" s="99"/>
      <c r="E42" s="99"/>
    </row>
    <row r="43" spans="1:5" ht="12" customHeight="1">
      <c r="A43" s="97" t="s">
        <v>153</v>
      </c>
      <c r="B43" s="98" t="s">
        <v>154</v>
      </c>
      <c r="C43" s="99"/>
      <c r="D43" s="99"/>
      <c r="E43" s="99"/>
    </row>
    <row r="44" spans="1:5" ht="26.25" customHeight="1">
      <c r="A44" s="100"/>
      <c r="B44" s="101" t="s">
        <v>95</v>
      </c>
      <c r="C44" s="102">
        <f>SUM(C42:C43)</f>
        <v>0</v>
      </c>
      <c r="D44" s="102">
        <f>SUM(D42:D43)</f>
        <v>0</v>
      </c>
      <c r="E44" s="102">
        <f>SUM(E42:E43)</f>
        <v>0</v>
      </c>
    </row>
    <row r="45" spans="1:5" ht="14.25" customHeight="1">
      <c r="A45" s="103" t="s">
        <v>101</v>
      </c>
      <c r="B45" s="98" t="s">
        <v>25</v>
      </c>
      <c r="C45" s="99"/>
      <c r="D45" s="99"/>
      <c r="E45" s="99"/>
    </row>
    <row r="46" spans="1:5" ht="14.25" customHeight="1">
      <c r="A46" s="103" t="s">
        <v>102</v>
      </c>
      <c r="B46" s="98" t="s">
        <v>103</v>
      </c>
      <c r="C46" s="99"/>
      <c r="D46" s="99"/>
      <c r="E46" s="99"/>
    </row>
    <row r="47" spans="1:5" ht="14.25" customHeight="1">
      <c r="A47" s="103" t="s">
        <v>104</v>
      </c>
      <c r="B47" s="98" t="s">
        <v>105</v>
      </c>
      <c r="C47" s="99"/>
      <c r="D47" s="99"/>
      <c r="E47" s="99"/>
    </row>
    <row r="48" spans="1:5" ht="14.25" customHeight="1">
      <c r="A48" s="104"/>
      <c r="B48" s="101" t="s">
        <v>108</v>
      </c>
      <c r="C48" s="102">
        <f>SUM(C45:C47)</f>
        <v>0</v>
      </c>
      <c r="D48" s="102">
        <f>SUM(D45:D47)</f>
        <v>0</v>
      </c>
      <c r="E48" s="102">
        <f>SUM(E45:E47)</f>
        <v>0</v>
      </c>
    </row>
    <row r="49" spans="1:5" ht="14.25" customHeight="1">
      <c r="A49" s="103" t="s">
        <v>117</v>
      </c>
      <c r="B49" s="98" t="s">
        <v>118</v>
      </c>
      <c r="C49" s="99"/>
      <c r="D49" s="99"/>
      <c r="E49" s="99"/>
    </row>
    <row r="50" spans="1:6" ht="69" customHeight="1">
      <c r="A50" s="103" t="s">
        <v>157</v>
      </c>
      <c r="B50" s="98" t="s">
        <v>158</v>
      </c>
      <c r="C50" s="99">
        <v>15000</v>
      </c>
      <c r="D50" s="99">
        <v>11840</v>
      </c>
      <c r="E50" s="99">
        <v>5000000</v>
      </c>
      <c r="F50" s="110" t="s">
        <v>247</v>
      </c>
    </row>
    <row r="51" spans="1:5" ht="14.25" customHeight="1">
      <c r="A51" s="103">
        <v>272</v>
      </c>
      <c r="B51" s="98" t="s">
        <v>120</v>
      </c>
      <c r="C51" s="99"/>
      <c r="D51" s="99"/>
      <c r="E51" s="99"/>
    </row>
    <row r="52" spans="1:5" ht="14.25" customHeight="1">
      <c r="A52" s="104">
        <v>276</v>
      </c>
      <c r="B52" s="101" t="s">
        <v>121</v>
      </c>
      <c r="C52" s="102">
        <f>SUM(C49:C51)</f>
        <v>15000</v>
      </c>
      <c r="D52" s="102">
        <f>SUM(D49:D51)</f>
        <v>11840</v>
      </c>
      <c r="E52" s="102">
        <f>SUM(E49:E51)</f>
        <v>5000000</v>
      </c>
    </row>
    <row r="53" spans="1:5" ht="14.25" customHeight="1">
      <c r="A53" s="107"/>
      <c r="B53" s="108" t="s">
        <v>122</v>
      </c>
      <c r="C53" s="109">
        <f>C48+C52+C44</f>
        <v>15000</v>
      </c>
      <c r="D53" s="109">
        <f>D48+D52+D44</f>
        <v>11840</v>
      </c>
      <c r="E53" s="109">
        <f>E48+E52+E44</f>
        <v>5000000</v>
      </c>
    </row>
    <row r="54" spans="1:5" ht="14.25" customHeight="1">
      <c r="A54" s="107" t="s">
        <v>123</v>
      </c>
      <c r="B54" s="108" t="s">
        <v>124</v>
      </c>
      <c r="C54" s="109"/>
      <c r="D54" s="109"/>
      <c r="E54" s="109"/>
    </row>
    <row r="55" spans="1:5" ht="14.25" customHeight="1">
      <c r="A55" s="104">
        <v>277</v>
      </c>
      <c r="B55" s="101" t="s">
        <v>125</v>
      </c>
      <c r="C55" s="102">
        <f>C53+C41+C54</f>
        <v>15000</v>
      </c>
      <c r="D55" s="102">
        <f>D53+D41+D54</f>
        <v>11840</v>
      </c>
      <c r="E55" s="102">
        <f>E53+E41+E54</f>
        <v>5000000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r:id="rId1"/>
  <headerFooter alignWithMargins="0">
    <oddHeader>&amp;C&amp;P/&amp;N</oddHeader>
    <oddFooter>&amp;L&amp;D&amp;C&amp;A&amp;R&amp;F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5"/>
  <sheetViews>
    <sheetView zoomScale="80" zoomScaleNormal="80" zoomScalePageLayoutView="0" workbookViewId="0" topLeftCell="B1">
      <selection activeCell="B3" sqref="B3"/>
    </sheetView>
  </sheetViews>
  <sheetFormatPr defaultColWidth="8.75" defaultRowHeight="18"/>
  <cols>
    <col min="1" max="1" width="9.91015625" style="4" customWidth="1"/>
    <col min="2" max="2" width="31.58203125" style="4" customWidth="1"/>
    <col min="3" max="3" width="4.91015625" style="4" customWidth="1"/>
    <col min="4" max="4" width="12" style="4" customWidth="1"/>
    <col min="5" max="5" width="8.08203125" style="4" customWidth="1"/>
    <col min="6" max="16384" width="8.75" style="4" customWidth="1"/>
  </cols>
  <sheetData>
    <row r="1" spans="1:5" ht="12.75">
      <c r="A1" s="38"/>
      <c r="B1" s="38"/>
      <c r="C1" s="38"/>
      <c r="D1" s="38"/>
      <c r="E1" s="38" t="s">
        <v>229</v>
      </c>
    </row>
    <row r="2" spans="1:5" ht="12.75">
      <c r="A2" s="111">
        <v>680002</v>
      </c>
      <c r="B2" s="247" t="s">
        <v>270</v>
      </c>
      <c r="C2" s="247"/>
      <c r="D2" s="247"/>
      <c r="E2" s="247"/>
    </row>
    <row r="3" spans="1:5" ht="25.5">
      <c r="A3" s="40" t="s">
        <v>159</v>
      </c>
      <c r="B3" s="112" t="s">
        <v>11</v>
      </c>
      <c r="C3" s="11">
        <v>2017</v>
      </c>
      <c r="D3" s="11" t="s">
        <v>222</v>
      </c>
      <c r="E3" s="113" t="s">
        <v>221</v>
      </c>
    </row>
    <row r="4" spans="1:5" ht="25.5">
      <c r="A4" s="48" t="s">
        <v>47</v>
      </c>
      <c r="B4" s="49" t="s">
        <v>48</v>
      </c>
      <c r="C4" s="21"/>
      <c r="D4" s="21"/>
      <c r="E4" s="21"/>
    </row>
    <row r="5" spans="1:5" ht="27.75" customHeight="1">
      <c r="A5" s="48" t="s">
        <v>49</v>
      </c>
      <c r="B5" s="49" t="s">
        <v>50</v>
      </c>
      <c r="C5" s="21"/>
      <c r="D5" s="21"/>
      <c r="E5" s="21"/>
    </row>
    <row r="6" spans="1:5" ht="38.25" customHeight="1">
      <c r="A6" s="48" t="s">
        <v>51</v>
      </c>
      <c r="B6" s="49" t="s">
        <v>52</v>
      </c>
      <c r="C6" s="21"/>
      <c r="D6" s="21"/>
      <c r="E6" s="21"/>
    </row>
    <row r="7" spans="1:5" ht="25.5">
      <c r="A7" s="48" t="s">
        <v>53</v>
      </c>
      <c r="B7" s="49" t="s">
        <v>54</v>
      </c>
      <c r="C7" s="21"/>
      <c r="D7" s="21"/>
      <c r="E7" s="21"/>
    </row>
    <row r="8" spans="1:5" ht="23.25" customHeight="1">
      <c r="A8" s="48" t="s">
        <v>55</v>
      </c>
      <c r="B8" s="49" t="s">
        <v>56</v>
      </c>
      <c r="C8" s="21"/>
      <c r="D8" s="21"/>
      <c r="E8" s="21"/>
    </row>
    <row r="9" spans="1:5" ht="12.75">
      <c r="A9" s="48" t="s">
        <v>57</v>
      </c>
      <c r="B9" s="49" t="s">
        <v>58</v>
      </c>
      <c r="C9" s="21"/>
      <c r="D9" s="21"/>
      <c r="E9" s="21"/>
    </row>
    <row r="10" spans="1:5" ht="15" customHeight="1">
      <c r="A10" s="51" t="s">
        <v>59</v>
      </c>
      <c r="B10" s="52" t="s">
        <v>60</v>
      </c>
      <c r="C10" s="21"/>
      <c r="D10" s="21"/>
      <c r="E10" s="21"/>
    </row>
    <row r="11" spans="1:5" ht="12.75">
      <c r="A11" s="48" t="s">
        <v>61</v>
      </c>
      <c r="B11" s="49" t="s">
        <v>62</v>
      </c>
      <c r="C11" s="21"/>
      <c r="D11" s="21"/>
      <c r="E11" s="21"/>
    </row>
    <row r="12" spans="1:5" ht="25.5">
      <c r="A12" s="48" t="s">
        <v>63</v>
      </c>
      <c r="B12" s="49" t="s">
        <v>64</v>
      </c>
      <c r="C12" s="21"/>
      <c r="D12" s="21"/>
      <c r="E12" s="21"/>
    </row>
    <row r="13" spans="1:5" ht="15" customHeight="1">
      <c r="A13" s="48" t="s">
        <v>65</v>
      </c>
      <c r="B13" s="49" t="s">
        <v>66</v>
      </c>
      <c r="C13" s="21"/>
      <c r="D13" s="21"/>
      <c r="E13" s="21"/>
    </row>
    <row r="14" spans="1:5" ht="14.25" customHeight="1">
      <c r="A14" s="48" t="s">
        <v>67</v>
      </c>
      <c r="B14" s="49" t="s">
        <v>68</v>
      </c>
      <c r="C14" s="21"/>
      <c r="D14" s="21"/>
      <c r="E14" s="21"/>
    </row>
    <row r="15" spans="1:5" ht="12.75">
      <c r="A15" s="48" t="s">
        <v>69</v>
      </c>
      <c r="B15" s="49" t="s">
        <v>70</v>
      </c>
      <c r="C15" s="21"/>
      <c r="D15" s="21"/>
      <c r="E15" s="21"/>
    </row>
    <row r="16" spans="1:5" ht="25.5">
      <c r="A16" s="48" t="s">
        <v>69</v>
      </c>
      <c r="B16" s="49" t="s">
        <v>71</v>
      </c>
      <c r="C16" s="21"/>
      <c r="D16" s="21"/>
      <c r="E16" s="21"/>
    </row>
    <row r="17" spans="1:5" ht="25.5">
      <c r="A17" s="51"/>
      <c r="B17" s="52" t="s">
        <v>72</v>
      </c>
      <c r="C17" s="21"/>
      <c r="D17" s="21"/>
      <c r="E17" s="21"/>
    </row>
    <row r="18" spans="1:5" ht="12.75" customHeight="1">
      <c r="A18" s="48" t="s">
        <v>73</v>
      </c>
      <c r="B18" s="49" t="s">
        <v>74</v>
      </c>
      <c r="C18" s="77"/>
      <c r="D18" s="77"/>
      <c r="E18" s="77"/>
    </row>
    <row r="19" spans="1:5" ht="12.75" customHeight="1">
      <c r="A19" s="48" t="s">
        <v>75</v>
      </c>
      <c r="B19" s="49" t="s">
        <v>76</v>
      </c>
      <c r="C19" s="77"/>
      <c r="D19" s="77"/>
      <c r="E19" s="77"/>
    </row>
    <row r="20" spans="1:5" ht="12.75" customHeight="1">
      <c r="A20" s="48" t="s">
        <v>77</v>
      </c>
      <c r="B20" s="49" t="s">
        <v>78</v>
      </c>
      <c r="C20" s="77"/>
      <c r="D20" s="77"/>
      <c r="E20" s="77"/>
    </row>
    <row r="21" spans="1:5" ht="12.75" customHeight="1">
      <c r="A21" s="48" t="s">
        <v>79</v>
      </c>
      <c r="B21" s="49" t="s">
        <v>80</v>
      </c>
      <c r="C21" s="77"/>
      <c r="D21" s="77"/>
      <c r="E21" s="77"/>
    </row>
    <row r="22" spans="1:5" ht="27" customHeight="1">
      <c r="A22" s="48" t="s">
        <v>81</v>
      </c>
      <c r="B22" s="49" t="s">
        <v>82</v>
      </c>
      <c r="C22" s="77"/>
      <c r="D22" s="77"/>
      <c r="E22" s="77"/>
    </row>
    <row r="23" spans="1:5" ht="14.25" customHeight="1">
      <c r="A23" s="57" t="s">
        <v>83</v>
      </c>
      <c r="B23" s="49" t="s">
        <v>84</v>
      </c>
      <c r="C23" s="77"/>
      <c r="D23" s="77"/>
      <c r="E23" s="77"/>
    </row>
    <row r="24" spans="1:5" ht="14.25" customHeight="1">
      <c r="A24" s="57" t="s">
        <v>85</v>
      </c>
      <c r="B24" s="49" t="s">
        <v>86</v>
      </c>
      <c r="C24" s="77"/>
      <c r="D24" s="77"/>
      <c r="E24" s="114"/>
    </row>
    <row r="25" spans="1:5" ht="14.25" customHeight="1">
      <c r="A25" s="57" t="s">
        <v>87</v>
      </c>
      <c r="B25" s="49" t="s">
        <v>88</v>
      </c>
      <c r="C25" s="77"/>
      <c r="D25" s="77"/>
      <c r="E25" s="114"/>
    </row>
    <row r="26" spans="1:5" ht="12.75">
      <c r="A26" s="44"/>
      <c r="B26" s="52" t="s">
        <v>89</v>
      </c>
      <c r="C26" s="81">
        <f>SUM(C18:C25)</f>
        <v>0</v>
      </c>
      <c r="D26" s="81">
        <f>SUM(D18:D25)</f>
        <v>0</v>
      </c>
      <c r="E26" s="61">
        <f>SUM(E18:E25)</f>
        <v>0</v>
      </c>
    </row>
    <row r="27" spans="1:5" ht="12.75">
      <c r="A27" s="57" t="s">
        <v>90</v>
      </c>
      <c r="B27" s="49" t="s">
        <v>91</v>
      </c>
      <c r="C27" s="81"/>
      <c r="D27" s="81"/>
      <c r="E27" s="61"/>
    </row>
    <row r="28" spans="1:5" ht="12.75">
      <c r="A28" s="57" t="s">
        <v>92</v>
      </c>
      <c r="B28" s="49" t="s">
        <v>93</v>
      </c>
      <c r="C28" s="77"/>
      <c r="D28" s="77"/>
      <c r="E28" s="114"/>
    </row>
    <row r="29" spans="1:5" ht="12.75">
      <c r="A29" s="44"/>
      <c r="B29" s="52" t="s">
        <v>94</v>
      </c>
      <c r="C29" s="81">
        <f>SUM(C26+C27+C28)</f>
        <v>0</v>
      </c>
      <c r="D29" s="81">
        <f>SUM(D26+D27+D28)</f>
        <v>0</v>
      </c>
      <c r="E29" s="61">
        <f>SUM(E26+E27+E28)</f>
        <v>0</v>
      </c>
    </row>
    <row r="30" spans="1:8" ht="12.75">
      <c r="A30" s="57" t="s">
        <v>133</v>
      </c>
      <c r="B30" s="49" t="s">
        <v>134</v>
      </c>
      <c r="C30" s="21">
        <v>1027</v>
      </c>
      <c r="D30" s="21">
        <v>1027</v>
      </c>
      <c r="E30" s="115">
        <v>1027000</v>
      </c>
      <c r="F30" s="4" t="s">
        <v>160</v>
      </c>
      <c r="H30" s="199" t="s">
        <v>223</v>
      </c>
    </row>
    <row r="31" spans="1:5" ht="12.75">
      <c r="A31" s="57" t="s">
        <v>135</v>
      </c>
      <c r="B31" s="49" t="s">
        <v>136</v>
      </c>
      <c r="C31" s="21"/>
      <c r="D31" s="21"/>
      <c r="E31" s="21"/>
    </row>
    <row r="32" spans="1:5" ht="12.75">
      <c r="A32" s="57" t="s">
        <v>137</v>
      </c>
      <c r="B32" s="87" t="s">
        <v>138</v>
      </c>
      <c r="C32" s="21">
        <v>277</v>
      </c>
      <c r="D32" s="21">
        <v>277</v>
      </c>
      <c r="E32" s="18">
        <v>277000</v>
      </c>
    </row>
    <row r="33" spans="1:5" ht="12.75">
      <c r="A33" s="57" t="s">
        <v>139</v>
      </c>
      <c r="B33" s="49" t="s">
        <v>140</v>
      </c>
      <c r="C33" s="21"/>
      <c r="D33" s="21"/>
      <c r="E33" s="21"/>
    </row>
    <row r="34" spans="1:5" ht="12.75">
      <c r="A34" s="57" t="s">
        <v>141</v>
      </c>
      <c r="B34" s="49" t="s">
        <v>142</v>
      </c>
      <c r="C34" s="21"/>
      <c r="D34" s="21"/>
      <c r="E34" s="21"/>
    </row>
    <row r="35" spans="1:5" ht="13.5" customHeight="1">
      <c r="A35" s="57"/>
      <c r="B35" s="52" t="s">
        <v>143</v>
      </c>
      <c r="C35" s="18">
        <f>C32+C30</f>
        <v>1304</v>
      </c>
      <c r="D35" s="18">
        <f>D32+D30</f>
        <v>1304</v>
      </c>
      <c r="E35" s="18">
        <f>E32+E30</f>
        <v>1304000</v>
      </c>
    </row>
    <row r="36" spans="1:5" ht="13.5" customHeight="1">
      <c r="A36" s="57" t="s">
        <v>144</v>
      </c>
      <c r="B36" s="49" t="s">
        <v>145</v>
      </c>
      <c r="C36" s="21"/>
      <c r="D36" s="21"/>
      <c r="E36" s="21"/>
    </row>
    <row r="37" spans="1:5" ht="13.5" customHeight="1">
      <c r="A37" s="57" t="s">
        <v>144</v>
      </c>
      <c r="B37" s="49" t="s">
        <v>146</v>
      </c>
      <c r="C37" s="21"/>
      <c r="D37" s="21"/>
      <c r="E37" s="21"/>
    </row>
    <row r="38" spans="1:5" ht="13.5" customHeight="1">
      <c r="A38" s="57" t="s">
        <v>144</v>
      </c>
      <c r="B38" s="49" t="s">
        <v>147</v>
      </c>
      <c r="C38" s="21"/>
      <c r="D38" s="21"/>
      <c r="E38" s="21"/>
    </row>
    <row r="39" spans="1:5" ht="13.5" customHeight="1">
      <c r="A39" s="57" t="s">
        <v>144</v>
      </c>
      <c r="B39" s="49" t="s">
        <v>148</v>
      </c>
      <c r="C39" s="21"/>
      <c r="D39" s="21"/>
      <c r="E39" s="21"/>
    </row>
    <row r="40" spans="1:5" ht="13.5" customHeight="1">
      <c r="A40" s="44"/>
      <c r="B40" s="52" t="s">
        <v>149</v>
      </c>
      <c r="C40" s="21"/>
      <c r="D40" s="21"/>
      <c r="E40" s="21"/>
    </row>
    <row r="41" spans="1:5" ht="13.5" customHeight="1">
      <c r="A41" s="64"/>
      <c r="B41" s="65" t="s">
        <v>150</v>
      </c>
      <c r="C41" s="88">
        <f>C35+C29+C17+C40</f>
        <v>1304</v>
      </c>
      <c r="D41" s="88">
        <f>D35+D29+D17+D40</f>
        <v>1304</v>
      </c>
      <c r="E41" s="116">
        <f>E35+E29+E17+E40</f>
        <v>1304000</v>
      </c>
    </row>
    <row r="42" spans="1:5" ht="13.5" customHeight="1">
      <c r="A42" s="48" t="s">
        <v>151</v>
      </c>
      <c r="B42" s="49" t="s">
        <v>152</v>
      </c>
      <c r="C42" s="21"/>
      <c r="D42" s="21"/>
      <c r="E42" s="21"/>
    </row>
    <row r="43" spans="1:5" ht="25.5">
      <c r="A43" s="48" t="s">
        <v>153</v>
      </c>
      <c r="B43" s="49" t="s">
        <v>154</v>
      </c>
      <c r="C43" s="21"/>
      <c r="D43" s="21"/>
      <c r="E43" s="21"/>
    </row>
    <row r="44" spans="1:5" ht="25.5">
      <c r="A44" s="51"/>
      <c r="B44" s="52" t="s">
        <v>95</v>
      </c>
      <c r="C44" s="21"/>
      <c r="D44" s="21"/>
      <c r="E44" s="21"/>
    </row>
    <row r="45" spans="1:5" ht="12.75">
      <c r="A45" s="57" t="s">
        <v>101</v>
      </c>
      <c r="B45" s="49" t="s">
        <v>25</v>
      </c>
      <c r="C45" s="21"/>
      <c r="D45" s="21"/>
      <c r="E45" s="21"/>
    </row>
    <row r="46" spans="1:5" ht="12.75">
      <c r="A46" s="57" t="s">
        <v>102</v>
      </c>
      <c r="B46" s="49" t="s">
        <v>103</v>
      </c>
      <c r="C46" s="21"/>
      <c r="D46" s="21"/>
      <c r="E46" s="21"/>
    </row>
    <row r="47" spans="1:5" ht="12.75">
      <c r="A47" s="57" t="s">
        <v>104</v>
      </c>
      <c r="B47" s="49" t="s">
        <v>105</v>
      </c>
      <c r="C47" s="21"/>
      <c r="D47" s="21"/>
      <c r="E47" s="21"/>
    </row>
    <row r="48" spans="1:5" ht="12.75">
      <c r="A48" s="44"/>
      <c r="B48" s="52" t="s">
        <v>108</v>
      </c>
      <c r="C48" s="21"/>
      <c r="D48" s="21"/>
      <c r="E48" s="21"/>
    </row>
    <row r="49" spans="1:5" ht="25.5">
      <c r="A49" s="57" t="s">
        <v>117</v>
      </c>
      <c r="B49" s="49" t="s">
        <v>155</v>
      </c>
      <c r="C49" s="21"/>
      <c r="D49" s="21"/>
      <c r="E49" s="21"/>
    </row>
    <row r="50" spans="1:5" ht="25.5">
      <c r="A50" s="57"/>
      <c r="B50" s="49" t="s">
        <v>119</v>
      </c>
      <c r="C50" s="21"/>
      <c r="D50" s="21"/>
      <c r="E50" s="21"/>
    </row>
    <row r="51" spans="1:5" ht="12.75">
      <c r="A51" s="57">
        <v>272</v>
      </c>
      <c r="B51" s="49" t="s">
        <v>120</v>
      </c>
      <c r="C51" s="21"/>
      <c r="D51" s="21"/>
      <c r="E51" s="21"/>
    </row>
    <row r="52" spans="1:5" ht="14.25" customHeight="1">
      <c r="A52" s="44">
        <v>276</v>
      </c>
      <c r="B52" s="52" t="s">
        <v>121</v>
      </c>
      <c r="C52" s="21"/>
      <c r="D52" s="21"/>
      <c r="E52" s="21"/>
    </row>
    <row r="53" spans="1:5" ht="12.75">
      <c r="A53" s="64"/>
      <c r="B53" s="65" t="s">
        <v>122</v>
      </c>
      <c r="C53" s="21"/>
      <c r="D53" s="21"/>
      <c r="E53" s="21"/>
    </row>
    <row r="54" spans="1:5" ht="12.75">
      <c r="A54" s="64" t="s">
        <v>123</v>
      </c>
      <c r="B54" s="65" t="s">
        <v>124</v>
      </c>
      <c r="C54" s="21"/>
      <c r="D54" s="21"/>
      <c r="E54" s="21"/>
    </row>
    <row r="55" spans="1:5" ht="12.75">
      <c r="A55" s="44">
        <v>277</v>
      </c>
      <c r="B55" s="52" t="s">
        <v>125</v>
      </c>
      <c r="C55" s="81">
        <f>C53+C41+C54</f>
        <v>1304</v>
      </c>
      <c r="D55" s="81">
        <f>D53+D41+D54</f>
        <v>1304</v>
      </c>
      <c r="E55" s="117">
        <f>E53+E41+E54</f>
        <v>1304000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/>
  <headerFooter alignWithMargins="0">
    <oddHeader>&amp;C&amp;P/&amp;N&amp;R&amp;A</oddHeader>
    <oddFooter>&amp;L&amp;D&amp;R&amp;F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56"/>
  <sheetViews>
    <sheetView zoomScale="80" zoomScaleNormal="80" zoomScaleSheetLayoutView="86" zoomScalePageLayoutView="0" workbookViewId="0" topLeftCell="A22">
      <selection activeCell="B3" sqref="B3"/>
    </sheetView>
  </sheetViews>
  <sheetFormatPr defaultColWidth="8.75" defaultRowHeight="18"/>
  <cols>
    <col min="1" max="1" width="8.75" style="4" customWidth="1"/>
    <col min="2" max="2" width="39.25" style="4" customWidth="1"/>
    <col min="3" max="3" width="6.33203125" style="4" customWidth="1"/>
    <col min="4" max="4" width="9.75" style="4" customWidth="1"/>
    <col min="5" max="5" width="9.25" style="37" customWidth="1"/>
    <col min="6" max="6" width="2.41015625" style="4" customWidth="1"/>
    <col min="7" max="7" width="49" style="4" customWidth="1"/>
    <col min="8" max="16384" width="8.75" style="4" customWidth="1"/>
  </cols>
  <sheetData>
    <row r="1" spans="1:5" ht="12.75">
      <c r="A1" s="38"/>
      <c r="B1" s="38"/>
      <c r="C1" s="38"/>
      <c r="D1" s="38"/>
      <c r="E1" s="39" t="s">
        <v>224</v>
      </c>
    </row>
    <row r="2" spans="1:5" ht="12.75">
      <c r="A2" s="40">
        <v>841091</v>
      </c>
      <c r="B2" s="245" t="s">
        <v>270</v>
      </c>
      <c r="C2" s="245"/>
      <c r="D2" s="245"/>
      <c r="E2" s="245"/>
    </row>
    <row r="3" spans="1:5" ht="12.75">
      <c r="A3" s="40" t="s">
        <v>161</v>
      </c>
      <c r="B3" s="72" t="s">
        <v>13</v>
      </c>
      <c r="C3" s="118">
        <v>2017</v>
      </c>
      <c r="D3" s="119" t="s">
        <v>222</v>
      </c>
      <c r="E3" s="118" t="s">
        <v>221</v>
      </c>
    </row>
    <row r="4" spans="1:5" ht="15.75" customHeight="1">
      <c r="A4" s="48" t="s">
        <v>47</v>
      </c>
      <c r="B4" s="49" t="s">
        <v>48</v>
      </c>
      <c r="C4" s="120">
        <v>42674</v>
      </c>
      <c r="D4" s="120">
        <v>43848</v>
      </c>
      <c r="E4" s="77">
        <v>43438015</v>
      </c>
    </row>
    <row r="5" spans="1:5" ht="23.25" customHeight="1">
      <c r="A5" s="48" t="s">
        <v>49</v>
      </c>
      <c r="B5" s="49" t="s">
        <v>50</v>
      </c>
      <c r="C5" s="120">
        <v>37465</v>
      </c>
      <c r="D5" s="120">
        <v>40199</v>
      </c>
      <c r="E5" s="77">
        <v>38684467</v>
      </c>
    </row>
    <row r="6" spans="1:5" ht="27" customHeight="1">
      <c r="A6" s="48" t="s">
        <v>51</v>
      </c>
      <c r="B6" s="49" t="s">
        <v>52</v>
      </c>
      <c r="C6" s="120">
        <v>23431</v>
      </c>
      <c r="D6" s="120">
        <v>26242</v>
      </c>
      <c r="E6" s="77">
        <v>29219985</v>
      </c>
    </row>
    <row r="7" spans="1:5" ht="26.25" customHeight="1">
      <c r="A7" s="48" t="s">
        <v>53</v>
      </c>
      <c r="B7" s="49" t="s">
        <v>54</v>
      </c>
      <c r="C7" s="120">
        <v>1595</v>
      </c>
      <c r="D7" s="120">
        <v>1595</v>
      </c>
      <c r="E7" s="77">
        <v>1800000</v>
      </c>
    </row>
    <row r="8" spans="1:7" ht="36.75" customHeight="1">
      <c r="A8" s="48" t="s">
        <v>55</v>
      </c>
      <c r="B8" s="49" t="s">
        <v>56</v>
      </c>
      <c r="C8" s="120"/>
      <c r="D8" s="120">
        <v>16953</v>
      </c>
      <c r="E8" s="120"/>
      <c r="G8" s="200"/>
    </row>
    <row r="9" spans="1:5" ht="17.25" customHeight="1">
      <c r="A9" s="48" t="s">
        <v>57</v>
      </c>
      <c r="B9" s="49" t="s">
        <v>58</v>
      </c>
      <c r="C9" s="120"/>
      <c r="D9" s="120">
        <v>126</v>
      </c>
      <c r="E9" s="120"/>
    </row>
    <row r="10" spans="1:5" ht="17.25" customHeight="1">
      <c r="A10" s="51" t="s">
        <v>59</v>
      </c>
      <c r="B10" s="52" t="s">
        <v>60</v>
      </c>
      <c r="C10" s="121">
        <f>SUM(C4:C9)</f>
        <v>105165</v>
      </c>
      <c r="D10" s="121">
        <f>SUM(D4:D9)</f>
        <v>128963</v>
      </c>
      <c r="E10" s="121">
        <f>SUM(E4:E9)</f>
        <v>113142467</v>
      </c>
    </row>
    <row r="11" spans="1:5" ht="17.25" customHeight="1">
      <c r="A11" s="48" t="s">
        <v>61</v>
      </c>
      <c r="B11" s="49" t="s">
        <v>62</v>
      </c>
      <c r="C11" s="120"/>
      <c r="D11" s="120"/>
      <c r="E11" s="120"/>
    </row>
    <row r="12" spans="1:7" ht="17.25" customHeight="1">
      <c r="A12" s="48" t="s">
        <v>63</v>
      </c>
      <c r="B12" s="49" t="s">
        <v>64</v>
      </c>
      <c r="C12" s="120"/>
      <c r="D12" s="120">
        <v>96</v>
      </c>
      <c r="E12" s="120"/>
      <c r="G12" s="201"/>
    </row>
    <row r="13" spans="1:5" ht="17.25" customHeight="1">
      <c r="A13" s="48" t="s">
        <v>65</v>
      </c>
      <c r="B13" s="49" t="s">
        <v>66</v>
      </c>
      <c r="C13" s="120"/>
      <c r="D13" s="120"/>
      <c r="E13" s="120"/>
    </row>
    <row r="14" spans="1:5" ht="17.25" customHeight="1">
      <c r="A14" s="48" t="s">
        <v>67</v>
      </c>
      <c r="B14" s="49" t="s">
        <v>68</v>
      </c>
      <c r="C14" s="120"/>
      <c r="D14" s="120"/>
      <c r="E14" s="120"/>
    </row>
    <row r="15" spans="1:5" ht="17.25" customHeight="1">
      <c r="A15" s="48" t="s">
        <v>69</v>
      </c>
      <c r="B15" s="49" t="s">
        <v>70</v>
      </c>
      <c r="C15" s="120"/>
      <c r="D15" s="120"/>
      <c r="E15" s="120"/>
    </row>
    <row r="16" spans="1:5" ht="17.25" customHeight="1">
      <c r="A16" s="48" t="s">
        <v>69</v>
      </c>
      <c r="B16" s="49" t="s">
        <v>71</v>
      </c>
      <c r="C16" s="120"/>
      <c r="D16" s="120"/>
      <c r="E16" s="120"/>
    </row>
    <row r="17" spans="1:5" ht="24.75" customHeight="1">
      <c r="A17" s="51"/>
      <c r="B17" s="52" t="s">
        <v>72</v>
      </c>
      <c r="C17" s="122">
        <f>SUM(C11:C16)</f>
        <v>0</v>
      </c>
      <c r="D17" s="122">
        <f>SUM(D11:D16)</f>
        <v>96</v>
      </c>
      <c r="E17" s="122">
        <f>SUM(E11:E16)</f>
        <v>0</v>
      </c>
    </row>
    <row r="18" spans="1:5" ht="17.25" customHeight="1">
      <c r="A18" s="48" t="s">
        <v>73</v>
      </c>
      <c r="B18" s="49" t="s">
        <v>74</v>
      </c>
      <c r="C18" s="120"/>
      <c r="D18" s="120"/>
      <c r="E18" s="120"/>
    </row>
    <row r="19" spans="1:5" ht="17.25" customHeight="1">
      <c r="A19" s="48" t="s">
        <v>75</v>
      </c>
      <c r="B19" s="49" t="s">
        <v>76</v>
      </c>
      <c r="C19" s="120"/>
      <c r="D19" s="120"/>
      <c r="E19" s="120"/>
    </row>
    <row r="20" spans="1:5" ht="17.25" customHeight="1">
      <c r="A20" s="48" t="s">
        <v>77</v>
      </c>
      <c r="B20" s="49" t="s">
        <v>78</v>
      </c>
      <c r="C20" s="120"/>
      <c r="D20" s="120"/>
      <c r="E20" s="120"/>
    </row>
    <row r="21" spans="1:5" ht="14.25" customHeight="1">
      <c r="A21" s="48" t="s">
        <v>79</v>
      </c>
      <c r="B21" s="49" t="s">
        <v>80</v>
      </c>
      <c r="C21" s="120"/>
      <c r="D21" s="120"/>
      <c r="E21" s="120"/>
    </row>
    <row r="22" spans="1:5" ht="28.5" customHeight="1">
      <c r="A22" s="48" t="s">
        <v>81</v>
      </c>
      <c r="B22" s="49" t="s">
        <v>82</v>
      </c>
      <c r="C22" s="120"/>
      <c r="D22" s="120"/>
      <c r="E22" s="120"/>
    </row>
    <row r="23" spans="1:5" ht="13.5" customHeight="1">
      <c r="A23" s="57" t="s">
        <v>83</v>
      </c>
      <c r="B23" s="49" t="s">
        <v>84</v>
      </c>
      <c r="C23" s="120"/>
      <c r="D23" s="120"/>
      <c r="E23" s="120"/>
    </row>
    <row r="24" spans="1:5" ht="13.5" customHeight="1">
      <c r="A24" s="57" t="s">
        <v>85</v>
      </c>
      <c r="B24" s="49" t="s">
        <v>86</v>
      </c>
      <c r="C24" s="120"/>
      <c r="D24" s="120"/>
      <c r="E24" s="120"/>
    </row>
    <row r="25" spans="1:5" ht="13.5" customHeight="1">
      <c r="A25" s="57" t="s">
        <v>87</v>
      </c>
      <c r="B25" s="49" t="s">
        <v>88</v>
      </c>
      <c r="C25" s="120"/>
      <c r="D25" s="120"/>
      <c r="E25" s="120"/>
    </row>
    <row r="26" spans="1:5" ht="13.5" customHeight="1">
      <c r="A26" s="44"/>
      <c r="B26" s="52" t="s">
        <v>89</v>
      </c>
      <c r="C26" s="120"/>
      <c r="D26" s="120"/>
      <c r="E26" s="120"/>
    </row>
    <row r="27" spans="1:5" ht="13.5" customHeight="1">
      <c r="A27" s="57" t="s">
        <v>90</v>
      </c>
      <c r="B27" s="49" t="s">
        <v>91</v>
      </c>
      <c r="C27" s="120"/>
      <c r="D27" s="120"/>
      <c r="E27" s="120"/>
    </row>
    <row r="28" spans="1:5" ht="13.5" customHeight="1">
      <c r="A28" s="57" t="s">
        <v>92</v>
      </c>
      <c r="B28" s="49" t="s">
        <v>93</v>
      </c>
      <c r="C28" s="120"/>
      <c r="D28" s="120"/>
      <c r="E28" s="120"/>
    </row>
    <row r="29" spans="1:5" ht="13.5" customHeight="1">
      <c r="A29" s="44"/>
      <c r="B29" s="52" t="s">
        <v>94</v>
      </c>
      <c r="C29" s="120"/>
      <c r="D29" s="120"/>
      <c r="E29" s="120"/>
    </row>
    <row r="30" spans="1:5" ht="13.5" customHeight="1">
      <c r="A30" s="57" t="s">
        <v>133</v>
      </c>
      <c r="B30" s="49" t="s">
        <v>134</v>
      </c>
      <c r="C30" s="120"/>
      <c r="D30" s="120"/>
      <c r="E30" s="120"/>
    </row>
    <row r="31" spans="1:5" ht="13.5" customHeight="1">
      <c r="A31" s="57" t="s">
        <v>135</v>
      </c>
      <c r="B31" s="49" t="s">
        <v>136</v>
      </c>
      <c r="C31" s="120"/>
      <c r="D31" s="120"/>
      <c r="E31" s="120"/>
    </row>
    <row r="32" spans="1:5" ht="13.5" customHeight="1">
      <c r="A32" s="57" t="s">
        <v>137</v>
      </c>
      <c r="B32" s="87" t="s">
        <v>138</v>
      </c>
      <c r="C32" s="120"/>
      <c r="D32" s="120"/>
      <c r="E32" s="207"/>
    </row>
    <row r="33" spans="1:7" ht="13.5" customHeight="1">
      <c r="A33" s="57" t="s">
        <v>139</v>
      </c>
      <c r="B33" s="49" t="s">
        <v>140</v>
      </c>
      <c r="C33" s="120"/>
      <c r="D33" s="120"/>
      <c r="E33" s="120"/>
      <c r="G33" s="2"/>
    </row>
    <row r="34" spans="1:7" ht="13.5" customHeight="1">
      <c r="A34" s="57" t="s">
        <v>141</v>
      </c>
      <c r="B34" s="49" t="s">
        <v>142</v>
      </c>
      <c r="C34" s="120">
        <v>2762</v>
      </c>
      <c r="D34" s="123">
        <v>2762</v>
      </c>
      <c r="E34" s="120"/>
      <c r="G34" s="203"/>
    </row>
    <row r="35" spans="1:7" ht="13.5" customHeight="1">
      <c r="A35" s="57"/>
      <c r="B35" s="52" t="s">
        <v>143</v>
      </c>
      <c r="C35" s="124">
        <f>SUM(C30:C34)</f>
        <v>2762</v>
      </c>
      <c r="D35" s="124">
        <f>SUM(D30:D34)</f>
        <v>2762</v>
      </c>
      <c r="E35" s="125">
        <f>SUM(E30:E34)</f>
        <v>0</v>
      </c>
      <c r="G35" s="2"/>
    </row>
    <row r="36" spans="1:7" ht="13.5" customHeight="1">
      <c r="A36" s="57" t="s">
        <v>144</v>
      </c>
      <c r="B36" s="49" t="s">
        <v>145</v>
      </c>
      <c r="C36" s="120"/>
      <c r="D36" s="120"/>
      <c r="E36" s="120"/>
      <c r="G36" s="2"/>
    </row>
    <row r="37" spans="1:7" ht="13.5" customHeight="1">
      <c r="A37" s="57" t="s">
        <v>144</v>
      </c>
      <c r="B37" s="49" t="s">
        <v>146</v>
      </c>
      <c r="C37" s="120"/>
      <c r="D37" s="120"/>
      <c r="E37" s="120"/>
      <c r="G37" s="2"/>
    </row>
    <row r="38" spans="1:7" ht="13.5" customHeight="1">
      <c r="A38" s="57" t="s">
        <v>144</v>
      </c>
      <c r="B38" s="49" t="s">
        <v>147</v>
      </c>
      <c r="C38" s="120"/>
      <c r="D38" s="120"/>
      <c r="E38" s="120"/>
      <c r="G38" s="2"/>
    </row>
    <row r="39" spans="1:7" ht="13.5" customHeight="1">
      <c r="A39" s="57" t="s">
        <v>144</v>
      </c>
      <c r="B39" s="49" t="s">
        <v>148</v>
      </c>
      <c r="C39" s="120"/>
      <c r="D39" s="120"/>
      <c r="E39" s="120"/>
      <c r="G39" s="2"/>
    </row>
    <row r="40" spans="1:7" ht="13.5" customHeight="1">
      <c r="A40" s="44"/>
      <c r="B40" s="52" t="s">
        <v>149</v>
      </c>
      <c r="C40" s="120"/>
      <c r="D40" s="120"/>
      <c r="E40" s="120"/>
      <c r="G40" s="2"/>
    </row>
    <row r="41" spans="1:7" ht="14.25" customHeight="1">
      <c r="A41" s="64"/>
      <c r="B41" s="65" t="s">
        <v>150</v>
      </c>
      <c r="C41" s="126">
        <f>C35+C29+C17+C40+C10</f>
        <v>107927</v>
      </c>
      <c r="D41" s="127">
        <f>D35+D29+D17+D40+D10</f>
        <v>131821</v>
      </c>
      <c r="E41" s="126">
        <f>E35+E29+E17+E40+E10</f>
        <v>113142467</v>
      </c>
      <c r="G41" s="2"/>
    </row>
    <row r="42" spans="1:7" ht="13.5" customHeight="1">
      <c r="A42" s="48" t="s">
        <v>151</v>
      </c>
      <c r="B42" s="49" t="s">
        <v>152</v>
      </c>
      <c r="C42" s="120">
        <v>3541</v>
      </c>
      <c r="D42" s="120">
        <v>3541</v>
      </c>
      <c r="E42" s="120"/>
      <c r="G42" s="2"/>
    </row>
    <row r="43" spans="1:7" ht="13.5" customHeight="1">
      <c r="A43" s="48" t="s">
        <v>153</v>
      </c>
      <c r="B43" s="49" t="s">
        <v>154</v>
      </c>
      <c r="C43" s="120"/>
      <c r="D43" s="120"/>
      <c r="E43" s="120"/>
      <c r="G43" s="204"/>
    </row>
    <row r="44" spans="1:7" ht="26.25" customHeight="1">
      <c r="A44" s="51"/>
      <c r="B44" s="52" t="s">
        <v>95</v>
      </c>
      <c r="C44" s="122">
        <f>SUM(C42:C43)</f>
        <v>3541</v>
      </c>
      <c r="D44" s="122">
        <f>SUM(D42:D43)</f>
        <v>3541</v>
      </c>
      <c r="E44" s="122">
        <f>SUM(E42:E43)</f>
        <v>0</v>
      </c>
      <c r="G44" s="2"/>
    </row>
    <row r="45" spans="1:7" ht="12.75">
      <c r="A45" s="57" t="s">
        <v>101</v>
      </c>
      <c r="B45" s="49" t="s">
        <v>25</v>
      </c>
      <c r="C45" s="120">
        <v>19458</v>
      </c>
      <c r="D45" s="123">
        <v>18201</v>
      </c>
      <c r="E45" s="207"/>
      <c r="G45" s="205" t="s">
        <v>225</v>
      </c>
    </row>
    <row r="46" spans="1:7" ht="12.75">
      <c r="A46" s="57" t="s">
        <v>102</v>
      </c>
      <c r="B46" s="49" t="s">
        <v>103</v>
      </c>
      <c r="C46" s="120"/>
      <c r="D46" s="120"/>
      <c r="E46" s="120"/>
      <c r="G46" s="206"/>
    </row>
    <row r="47" spans="1:7" ht="12.75">
      <c r="A47" s="57" t="s">
        <v>104</v>
      </c>
      <c r="B47" s="49" t="s">
        <v>162</v>
      </c>
      <c r="C47" s="120"/>
      <c r="D47" s="120"/>
      <c r="E47" s="120"/>
      <c r="G47" s="205"/>
    </row>
    <row r="48" spans="1:7" ht="16.5" customHeight="1">
      <c r="A48" s="57"/>
      <c r="B48" s="49" t="s">
        <v>163</v>
      </c>
      <c r="C48" s="120">
        <v>5153</v>
      </c>
      <c r="D48" s="123">
        <v>4814</v>
      </c>
      <c r="E48" s="120"/>
      <c r="G48" s="206"/>
    </row>
    <row r="49" spans="1:7" ht="13.5" customHeight="1">
      <c r="A49" s="44"/>
      <c r="B49" s="52" t="s">
        <v>108</v>
      </c>
      <c r="C49" s="122">
        <f>SUM(C45:C48)</f>
        <v>24611</v>
      </c>
      <c r="D49" s="128">
        <f>SUM(D45:D48)</f>
        <v>23015</v>
      </c>
      <c r="E49" s="122">
        <f>SUM(E45:E48)</f>
        <v>0</v>
      </c>
      <c r="G49" s="206"/>
    </row>
    <row r="50" spans="1:7" ht="27.75" customHeight="1">
      <c r="A50" s="57" t="s">
        <v>117</v>
      </c>
      <c r="B50" s="49" t="s">
        <v>155</v>
      </c>
      <c r="C50" s="129">
        <v>540</v>
      </c>
      <c r="D50" s="129">
        <v>688</v>
      </c>
      <c r="E50" s="129">
        <v>660153</v>
      </c>
      <c r="G50" s="205"/>
    </row>
    <row r="51" spans="1:7" ht="14.25" customHeight="1">
      <c r="A51" s="57"/>
      <c r="B51" s="49" t="s">
        <v>119</v>
      </c>
      <c r="C51" s="120"/>
      <c r="D51" s="120"/>
      <c r="E51" s="120"/>
      <c r="G51" s="2"/>
    </row>
    <row r="52" spans="1:5" ht="14.25" customHeight="1">
      <c r="A52" s="57">
        <v>272</v>
      </c>
      <c r="B52" s="49" t="s">
        <v>120</v>
      </c>
      <c r="C52" s="120"/>
      <c r="D52" s="120"/>
      <c r="E52" s="120"/>
    </row>
    <row r="53" spans="1:5" ht="14.25" customHeight="1">
      <c r="A53" s="44">
        <v>276</v>
      </c>
      <c r="B53" s="52" t="s">
        <v>121</v>
      </c>
      <c r="C53" s="122">
        <f>SUM(C50:C52)</f>
        <v>540</v>
      </c>
      <c r="D53" s="122">
        <f>SUM(D50:D52)</f>
        <v>688</v>
      </c>
      <c r="E53" s="122">
        <f>SUM(E50:E52)</f>
        <v>660153</v>
      </c>
    </row>
    <row r="54" spans="1:5" ht="14.25" customHeight="1">
      <c r="A54" s="64"/>
      <c r="B54" s="65" t="s">
        <v>122</v>
      </c>
      <c r="C54" s="130">
        <f>C49+C53+C44</f>
        <v>28692</v>
      </c>
      <c r="D54" s="130">
        <f>D49+D53+D44</f>
        <v>27244</v>
      </c>
      <c r="E54" s="130">
        <f>E49+E53+E44</f>
        <v>660153</v>
      </c>
    </row>
    <row r="55" spans="1:5" ht="14.25" customHeight="1">
      <c r="A55" s="64" t="s">
        <v>237</v>
      </c>
      <c r="B55" s="65" t="s">
        <v>238</v>
      </c>
      <c r="C55" s="120"/>
      <c r="D55" s="120">
        <v>4052</v>
      </c>
      <c r="E55" s="120"/>
    </row>
    <row r="56" spans="1:5" ht="14.25" customHeight="1">
      <c r="A56" s="44">
        <v>277</v>
      </c>
      <c r="B56" s="52" t="s">
        <v>125</v>
      </c>
      <c r="C56" s="121">
        <f>C54+C41+C55</f>
        <v>136619</v>
      </c>
      <c r="D56" s="131">
        <f>D54+D41+D55</f>
        <v>163117</v>
      </c>
      <c r="E56" s="121">
        <f>E54+E41+E55</f>
        <v>113802620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4"/>
  <headerFooter alignWithMargins="0">
    <oddHeader>&amp;C&amp;P/&amp;N</oddHeader>
    <oddFooter>&amp;L&amp;D&amp;C&amp;A&amp;R&amp;F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0"/>
  <sheetViews>
    <sheetView zoomScale="80" zoomScaleNormal="80" zoomScaleSheetLayoutView="86" zoomScalePageLayoutView="0" workbookViewId="0" topLeftCell="A1">
      <selection activeCell="A3" sqref="A3"/>
    </sheetView>
  </sheetViews>
  <sheetFormatPr defaultColWidth="8.75" defaultRowHeight="18"/>
  <cols>
    <col min="1" max="1" width="5.08203125" style="4" customWidth="1"/>
    <col min="2" max="2" width="27.08203125" style="4" customWidth="1"/>
    <col min="3" max="3" width="10.33203125" style="4" customWidth="1"/>
    <col min="4" max="4" width="10.58203125" style="4" customWidth="1"/>
    <col min="5" max="5" width="11.25" style="4" customWidth="1"/>
    <col min="6" max="6" width="12.75" style="4" customWidth="1"/>
    <col min="7" max="16384" width="8.75" style="4" customWidth="1"/>
  </cols>
  <sheetData>
    <row r="1" spans="1:5" ht="12.75">
      <c r="A1" s="132"/>
      <c r="B1" s="132"/>
      <c r="C1" s="132"/>
      <c r="D1" s="71"/>
      <c r="E1" s="71"/>
    </row>
    <row r="2" spans="1:5" ht="12.75">
      <c r="A2" s="133" t="s">
        <v>271</v>
      </c>
      <c r="B2" s="134"/>
      <c r="C2" s="134"/>
      <c r="D2" s="71"/>
      <c r="E2" s="71"/>
    </row>
    <row r="3" spans="1:5" ht="12.75">
      <c r="A3" s="132"/>
      <c r="B3" s="132"/>
      <c r="C3" s="132"/>
      <c r="D3" s="71"/>
      <c r="E3" s="71"/>
    </row>
    <row r="4" spans="1:6" ht="12.75">
      <c r="A4" s="135" t="s">
        <v>164</v>
      </c>
      <c r="B4" s="136" t="s">
        <v>165</v>
      </c>
      <c r="C4" s="136"/>
      <c r="D4" s="80">
        <v>2016</v>
      </c>
      <c r="E4" s="150">
        <v>2017</v>
      </c>
      <c r="F4" s="202">
        <v>2018</v>
      </c>
    </row>
    <row r="5" spans="1:6" ht="12.75">
      <c r="A5" s="137" t="s">
        <v>166</v>
      </c>
      <c r="B5" s="138" t="s">
        <v>167</v>
      </c>
      <c r="C5" s="136"/>
      <c r="D5" s="80"/>
      <c r="E5" s="150"/>
      <c r="F5" s="202"/>
    </row>
    <row r="6" spans="1:6" ht="12.75">
      <c r="A6" s="139" t="s">
        <v>168</v>
      </c>
      <c r="B6" s="135" t="s">
        <v>169</v>
      </c>
      <c r="C6" s="135"/>
      <c r="D6" s="16">
        <v>6268530</v>
      </c>
      <c r="E6" s="145">
        <v>6270760</v>
      </c>
      <c r="F6" s="202">
        <v>6270760</v>
      </c>
    </row>
    <row r="7" spans="1:6" ht="12.75">
      <c r="A7" s="139"/>
      <c r="B7" s="135" t="s">
        <v>170</v>
      </c>
      <c r="C7" s="135"/>
      <c r="D7" s="16">
        <v>-2400210</v>
      </c>
      <c r="E7" s="145">
        <v>-3424305</v>
      </c>
      <c r="F7" s="202">
        <v>-3683092</v>
      </c>
    </row>
    <row r="8" spans="1:6" ht="12.75">
      <c r="A8" s="139" t="s">
        <v>171</v>
      </c>
      <c r="B8" s="135" t="s">
        <v>172</v>
      </c>
      <c r="C8" s="135"/>
      <c r="D8" s="16">
        <v>11776000</v>
      </c>
      <c r="E8" s="145">
        <v>11776000</v>
      </c>
      <c r="F8" s="202">
        <v>11808000</v>
      </c>
    </row>
    <row r="9" spans="1:6" ht="12.75">
      <c r="A9" s="139" t="s">
        <v>173</v>
      </c>
      <c r="B9" s="135" t="s">
        <v>174</v>
      </c>
      <c r="C9" s="135"/>
      <c r="D9" s="16">
        <v>100000</v>
      </c>
      <c r="E9" s="145">
        <v>100000</v>
      </c>
      <c r="F9" s="202">
        <v>775767</v>
      </c>
    </row>
    <row r="10" spans="1:6" ht="12.75">
      <c r="A10" s="139" t="s">
        <v>175</v>
      </c>
      <c r="B10" s="135" t="s">
        <v>176</v>
      </c>
      <c r="C10" s="135"/>
      <c r="D10" s="16">
        <v>5100690</v>
      </c>
      <c r="E10" s="145">
        <v>5100690</v>
      </c>
      <c r="F10" s="202">
        <v>5100690</v>
      </c>
    </row>
    <row r="11" spans="1:6" ht="12.75">
      <c r="A11" s="139"/>
      <c r="B11" s="135" t="s">
        <v>177</v>
      </c>
      <c r="C11" s="135"/>
      <c r="D11" s="135">
        <f>SUM(D6:D10)</f>
        <v>20845010</v>
      </c>
      <c r="E11" s="140">
        <f>SUM(E6:E10)</f>
        <v>19823145</v>
      </c>
      <c r="F11" s="140">
        <f>SUM(F6:F10)</f>
        <v>20272125</v>
      </c>
    </row>
    <row r="12" spans="1:6" ht="12.75">
      <c r="A12" s="141"/>
      <c r="B12" s="137" t="s">
        <v>178</v>
      </c>
      <c r="C12" s="137"/>
      <c r="D12" s="143">
        <v>20845010</v>
      </c>
      <c r="E12" s="142">
        <f>SUM(E11:E11)</f>
        <v>19823145</v>
      </c>
      <c r="F12" s="142">
        <f>SUM(F11:F11)</f>
        <v>20272125</v>
      </c>
    </row>
    <row r="13" spans="1:6" ht="12.75">
      <c r="A13" s="141"/>
      <c r="B13" s="137"/>
      <c r="C13" s="137"/>
      <c r="D13" s="143"/>
      <c r="E13" s="209"/>
      <c r="F13" s="202"/>
    </row>
    <row r="14" spans="1:6" ht="12.75">
      <c r="A14" s="139" t="s">
        <v>179</v>
      </c>
      <c r="B14" s="135" t="s">
        <v>180</v>
      </c>
      <c r="C14" s="135"/>
      <c r="D14" s="16">
        <v>6000000</v>
      </c>
      <c r="E14" s="145">
        <v>6000000</v>
      </c>
      <c r="F14" s="202">
        <v>6000000</v>
      </c>
    </row>
    <row r="15" spans="1:6" ht="12.75">
      <c r="A15" s="139"/>
      <c r="B15" s="135" t="s">
        <v>181</v>
      </c>
      <c r="C15" s="135"/>
      <c r="D15" s="16">
        <v>-6000000</v>
      </c>
      <c r="E15" s="145">
        <v>-6000000</v>
      </c>
      <c r="F15" s="202">
        <v>-6000000</v>
      </c>
    </row>
    <row r="16" spans="1:6" ht="12.75">
      <c r="A16" s="139"/>
      <c r="B16" s="137" t="s">
        <v>182</v>
      </c>
      <c r="C16" s="135"/>
      <c r="D16" s="137">
        <f>D14+D15</f>
        <v>0</v>
      </c>
      <c r="E16" s="142">
        <f>E14+E15</f>
        <v>0</v>
      </c>
      <c r="F16" s="142">
        <f>F14+F15</f>
        <v>0</v>
      </c>
    </row>
    <row r="17" spans="1:6" ht="12.75">
      <c r="A17" s="139"/>
      <c r="B17" s="135"/>
      <c r="C17" s="135"/>
      <c r="D17" s="16"/>
      <c r="E17" s="145"/>
      <c r="F17" s="202"/>
    </row>
    <row r="18" spans="1:6" ht="12.75">
      <c r="A18" s="139" t="s">
        <v>183</v>
      </c>
      <c r="B18" s="135" t="s">
        <v>184</v>
      </c>
      <c r="C18" s="135"/>
      <c r="D18" s="16">
        <v>351900</v>
      </c>
      <c r="E18" s="145">
        <v>341700</v>
      </c>
      <c r="F18" s="202">
        <v>316200</v>
      </c>
    </row>
    <row r="19" spans="1:6" ht="12.75">
      <c r="A19" s="139"/>
      <c r="B19" s="135" t="s">
        <v>181</v>
      </c>
      <c r="C19" s="135"/>
      <c r="D19" s="16">
        <v>-351900</v>
      </c>
      <c r="E19" s="145">
        <v>-341700</v>
      </c>
      <c r="F19" s="202">
        <v>-316200</v>
      </c>
    </row>
    <row r="20" spans="1:6" ht="12.75">
      <c r="A20" s="139"/>
      <c r="B20" s="137" t="s">
        <v>185</v>
      </c>
      <c r="C20" s="135"/>
      <c r="D20" s="16">
        <f>SUM(D18:D19)</f>
        <v>0</v>
      </c>
      <c r="E20" s="145">
        <f>SUM(E18:E19)</f>
        <v>0</v>
      </c>
      <c r="F20" s="145">
        <f>SUM(F18:F19)</f>
        <v>0</v>
      </c>
    </row>
    <row r="21" spans="1:6" ht="12.75">
      <c r="A21" s="139"/>
      <c r="B21" s="135"/>
      <c r="C21" s="135"/>
      <c r="D21" s="16"/>
      <c r="E21" s="145"/>
      <c r="F21" s="202"/>
    </row>
    <row r="22" spans="1:6" ht="12.75">
      <c r="A22" s="139" t="s">
        <v>186</v>
      </c>
      <c r="B22" s="135" t="s">
        <v>187</v>
      </c>
      <c r="C22" s="135"/>
      <c r="D22" s="16">
        <v>36573800</v>
      </c>
      <c r="E22" s="145">
        <v>22851000</v>
      </c>
      <c r="F22" s="202">
        <v>22580690</v>
      </c>
    </row>
    <row r="23" spans="1:6" ht="12.75">
      <c r="A23" s="139"/>
      <c r="B23" s="135" t="s">
        <v>181</v>
      </c>
      <c r="C23" s="135"/>
      <c r="D23" s="16">
        <v>0</v>
      </c>
      <c r="E23" s="145">
        <v>0</v>
      </c>
      <c r="F23" s="202">
        <v>0</v>
      </c>
    </row>
    <row r="24" spans="1:6" ht="12.75">
      <c r="A24" s="139"/>
      <c r="B24" s="137" t="s">
        <v>188</v>
      </c>
      <c r="C24" s="137"/>
      <c r="D24" s="137">
        <f>SUM(D22:D23)</f>
        <v>36573800</v>
      </c>
      <c r="E24" s="142">
        <f>SUM(E22:E23)</f>
        <v>22851000</v>
      </c>
      <c r="F24" s="142">
        <f>SUM(F22:F23)</f>
        <v>22580690</v>
      </c>
    </row>
    <row r="25" spans="1:6" ht="12.75">
      <c r="A25" s="139" t="s">
        <v>227</v>
      </c>
      <c r="B25" s="135" t="s">
        <v>226</v>
      </c>
      <c r="C25" s="135"/>
      <c r="D25" s="16"/>
      <c r="E25" s="145"/>
      <c r="F25" s="202">
        <v>585200</v>
      </c>
    </row>
    <row r="26" spans="1:6" ht="12.75">
      <c r="A26" s="141" t="s">
        <v>166</v>
      </c>
      <c r="B26" s="137" t="s">
        <v>167</v>
      </c>
      <c r="C26" s="137"/>
      <c r="D26" s="137">
        <f>SUM(D12+D16+D20+D24)</f>
        <v>57418810</v>
      </c>
      <c r="E26" s="142">
        <f>SUM(E12+E16+E20+E24)</f>
        <v>42674145</v>
      </c>
      <c r="F26" s="148">
        <f>SUM(F12+F16+F20+F24+F25)</f>
        <v>43438015</v>
      </c>
    </row>
    <row r="27" spans="1:6" ht="12.75">
      <c r="A27" s="139"/>
      <c r="B27" s="135" t="s">
        <v>181</v>
      </c>
      <c r="C27" s="144">
        <v>8752110</v>
      </c>
      <c r="D27" s="16"/>
      <c r="E27" s="145">
        <v>9766005</v>
      </c>
      <c r="F27" s="202">
        <v>9999292</v>
      </c>
    </row>
    <row r="28" spans="1:6" ht="12.75">
      <c r="A28" s="139"/>
      <c r="B28" s="135"/>
      <c r="C28" s="144"/>
      <c r="D28" s="16"/>
      <c r="E28" s="145"/>
      <c r="F28" s="202"/>
    </row>
    <row r="29" spans="1:6" ht="12.75">
      <c r="A29" s="139"/>
      <c r="B29" s="135"/>
      <c r="C29" s="144"/>
      <c r="D29" s="16"/>
      <c r="E29" s="145"/>
      <c r="F29" s="202"/>
    </row>
    <row r="30" spans="1:6" ht="12.75">
      <c r="A30" s="139"/>
      <c r="B30" s="135"/>
      <c r="C30" s="144"/>
      <c r="D30" s="16"/>
      <c r="E30" s="145"/>
      <c r="F30" s="202"/>
    </row>
    <row r="31" spans="1:6" ht="12.75">
      <c r="A31" s="139" t="s">
        <v>189</v>
      </c>
      <c r="B31" s="135" t="s">
        <v>190</v>
      </c>
      <c r="C31" s="135"/>
      <c r="D31" s="16"/>
      <c r="E31" s="145"/>
      <c r="F31" s="202"/>
    </row>
    <row r="32" spans="1:6" ht="12.75">
      <c r="A32" s="139" t="s">
        <v>191</v>
      </c>
      <c r="B32" s="135" t="s">
        <v>248</v>
      </c>
      <c r="C32" s="146"/>
      <c r="D32" s="16">
        <v>21457600</v>
      </c>
      <c r="E32" s="145">
        <v>22679600</v>
      </c>
      <c r="F32" s="202">
        <v>23847600</v>
      </c>
    </row>
    <row r="33" spans="1:6" ht="12.75">
      <c r="A33" s="139"/>
      <c r="B33" s="135" t="s">
        <v>249</v>
      </c>
      <c r="C33" s="146"/>
      <c r="D33" s="16">
        <v>10637600</v>
      </c>
      <c r="E33" s="145">
        <v>10346467</v>
      </c>
      <c r="F33" s="202">
        <v>10452300</v>
      </c>
    </row>
    <row r="34" spans="1:6" ht="12.75">
      <c r="A34" s="139" t="s">
        <v>192</v>
      </c>
      <c r="B34" s="147" t="s">
        <v>193</v>
      </c>
      <c r="C34" s="135"/>
      <c r="D34" s="16">
        <v>2880000</v>
      </c>
      <c r="E34" s="145">
        <v>3050133</v>
      </c>
      <c r="F34" s="202">
        <v>2995667</v>
      </c>
    </row>
    <row r="35" spans="1:6" ht="12.75">
      <c r="A35" s="139"/>
      <c r="B35" s="147" t="s">
        <v>194</v>
      </c>
      <c r="C35" s="135"/>
      <c r="D35" s="16">
        <v>1360000</v>
      </c>
      <c r="E35" s="145">
        <v>1388900</v>
      </c>
      <c r="F35" s="202">
        <v>1388900</v>
      </c>
    </row>
    <row r="36" spans="1:6" ht="12.75">
      <c r="A36" s="137" t="s">
        <v>189</v>
      </c>
      <c r="B36" s="137" t="s">
        <v>195</v>
      </c>
      <c r="C36" s="137"/>
      <c r="D36" s="142">
        <f>SUM(D32:D35)</f>
        <v>36335200</v>
      </c>
      <c r="E36" s="142">
        <f>SUM(E32:E35)</f>
        <v>37465100</v>
      </c>
      <c r="F36" s="148">
        <f>SUM(F32:F35)</f>
        <v>38684467</v>
      </c>
    </row>
    <row r="37" spans="1:6" ht="12.75">
      <c r="A37" s="135"/>
      <c r="B37" s="135"/>
      <c r="C37" s="135"/>
      <c r="D37" s="16"/>
      <c r="E37" s="145"/>
      <c r="F37" s="202"/>
    </row>
    <row r="38" spans="1:6" ht="25.5">
      <c r="A38" s="135" t="s">
        <v>196</v>
      </c>
      <c r="B38" s="149" t="s">
        <v>197</v>
      </c>
      <c r="C38" s="135"/>
      <c r="D38" s="16"/>
      <c r="E38" s="145"/>
      <c r="F38" s="202"/>
    </row>
    <row r="39" spans="1:6" ht="12.75">
      <c r="A39" s="135"/>
      <c r="B39" s="137"/>
      <c r="C39" s="137"/>
      <c r="D39" s="137"/>
      <c r="E39" s="142"/>
      <c r="F39" s="202"/>
    </row>
    <row r="40" spans="1:6" ht="12.75">
      <c r="A40" s="135" t="s">
        <v>192</v>
      </c>
      <c r="B40" s="137" t="s">
        <v>198</v>
      </c>
      <c r="C40" s="137"/>
      <c r="D40" s="137">
        <v>4715173</v>
      </c>
      <c r="E40" s="142">
        <v>5087000</v>
      </c>
      <c r="F40" s="202">
        <v>4904000</v>
      </c>
    </row>
    <row r="41" spans="1:6" ht="12.75">
      <c r="A41" s="135" t="s">
        <v>199</v>
      </c>
      <c r="B41" s="137" t="s">
        <v>200</v>
      </c>
      <c r="C41" s="135"/>
      <c r="D41" s="16"/>
      <c r="E41" s="145"/>
      <c r="F41" s="202"/>
    </row>
    <row r="42" spans="1:6" ht="12.75">
      <c r="A42" s="135" t="s">
        <v>201</v>
      </c>
      <c r="B42" s="135" t="s">
        <v>202</v>
      </c>
      <c r="C42" s="135">
        <v>55360</v>
      </c>
      <c r="D42" s="16">
        <v>664320</v>
      </c>
      <c r="E42" s="145">
        <v>664320</v>
      </c>
      <c r="F42" s="202">
        <v>664320</v>
      </c>
    </row>
    <row r="43" spans="1:6" ht="12.75">
      <c r="A43" s="135" t="s">
        <v>203</v>
      </c>
      <c r="B43" s="135" t="s">
        <v>204</v>
      </c>
      <c r="C43" s="135">
        <v>2500000</v>
      </c>
      <c r="D43" s="16">
        <v>2500000</v>
      </c>
      <c r="E43" s="145">
        <v>2500000</v>
      </c>
      <c r="F43" s="202">
        <v>3100000</v>
      </c>
    </row>
    <row r="44" spans="1:6" ht="12.75">
      <c r="A44" s="135" t="s">
        <v>205</v>
      </c>
      <c r="B44" s="135" t="s">
        <v>206</v>
      </c>
      <c r="C44" s="135"/>
      <c r="D44" s="16"/>
      <c r="E44" s="145"/>
      <c r="F44" s="202"/>
    </row>
    <row r="45" spans="1:6" ht="12.75">
      <c r="A45" s="135"/>
      <c r="B45" s="137" t="s">
        <v>30</v>
      </c>
      <c r="C45" s="137"/>
      <c r="D45" s="142">
        <f>SUM(D42:D44)</f>
        <v>3164320</v>
      </c>
      <c r="E45" s="142">
        <f>SUM(E42:E44)</f>
        <v>3164320</v>
      </c>
      <c r="F45" s="142">
        <f>SUM(F42:F44)</f>
        <v>3764320</v>
      </c>
    </row>
    <row r="46" spans="1:6" ht="12.75">
      <c r="A46" s="135"/>
      <c r="B46" s="137" t="s">
        <v>207</v>
      </c>
      <c r="C46" s="137"/>
      <c r="D46" s="16"/>
      <c r="E46" s="145"/>
      <c r="F46" s="202"/>
    </row>
    <row r="47" spans="1:6" ht="12.75">
      <c r="A47" s="135"/>
      <c r="B47" s="137"/>
      <c r="C47" s="137"/>
      <c r="D47" s="16"/>
      <c r="E47" s="145"/>
      <c r="F47" s="202"/>
    </row>
    <row r="48" spans="1:6" ht="12.75">
      <c r="A48" s="135" t="s">
        <v>208</v>
      </c>
      <c r="B48" s="137" t="s">
        <v>209</v>
      </c>
      <c r="C48" s="137"/>
      <c r="D48" s="16"/>
      <c r="E48" s="145"/>
      <c r="F48" s="202"/>
    </row>
    <row r="49" spans="1:6" ht="12.75">
      <c r="A49" s="135"/>
      <c r="B49" s="137" t="s">
        <v>210</v>
      </c>
      <c r="C49" s="137"/>
      <c r="D49" s="16">
        <v>8208960</v>
      </c>
      <c r="E49" s="145">
        <v>8731200</v>
      </c>
      <c r="F49" s="202">
        <v>10507000</v>
      </c>
    </row>
    <row r="50" spans="1:6" ht="12.75">
      <c r="A50" s="135"/>
      <c r="B50" s="137" t="s">
        <v>211</v>
      </c>
      <c r="C50" s="137"/>
      <c r="D50" s="16">
        <v>11571912</v>
      </c>
      <c r="E50" s="145">
        <v>6311306</v>
      </c>
      <c r="F50" s="202">
        <v>10044665</v>
      </c>
    </row>
    <row r="51" spans="1:6" ht="12.75">
      <c r="A51" s="135"/>
      <c r="B51" s="137" t="s">
        <v>228</v>
      </c>
      <c r="C51" s="137"/>
      <c r="D51" s="16">
        <v>268290</v>
      </c>
      <c r="E51" s="145">
        <v>136584</v>
      </c>
      <c r="F51" s="202">
        <v>0</v>
      </c>
    </row>
    <row r="52" spans="1:6" ht="12.75">
      <c r="A52" s="135"/>
      <c r="B52" s="137" t="s">
        <v>212</v>
      </c>
      <c r="C52" s="137"/>
      <c r="D52" s="143">
        <f>SUM(D49:D51)</f>
        <v>20049162</v>
      </c>
      <c r="E52" s="209">
        <f>SUM(E49:E51)</f>
        <v>15179090</v>
      </c>
      <c r="F52" s="209">
        <f>SUM(F49:F51)</f>
        <v>20551665</v>
      </c>
    </row>
    <row r="53" spans="1:6" ht="12.75">
      <c r="A53" s="135"/>
      <c r="B53" s="137"/>
      <c r="C53" s="137"/>
      <c r="D53" s="143"/>
      <c r="E53" s="209"/>
      <c r="F53" s="202"/>
    </row>
    <row r="54" spans="1:6" ht="25.5">
      <c r="A54" s="135" t="s">
        <v>196</v>
      </c>
      <c r="B54" s="149" t="s">
        <v>197</v>
      </c>
      <c r="C54" s="137"/>
      <c r="D54" s="143">
        <f>SUM(D52+D45+D40)</f>
        <v>27928655</v>
      </c>
      <c r="E54" s="209">
        <f>SUM(E52+E45+E40)</f>
        <v>23430410</v>
      </c>
      <c r="F54" s="208">
        <f>SUM(F52+F45+F40)</f>
        <v>29219985</v>
      </c>
    </row>
    <row r="55" spans="1:6" ht="12.75">
      <c r="A55" s="135"/>
      <c r="B55" s="137"/>
      <c r="C55" s="137"/>
      <c r="D55" s="16"/>
      <c r="E55" s="145"/>
      <c r="F55" s="202"/>
    </row>
    <row r="56" spans="1:6" ht="12.75">
      <c r="A56" s="137"/>
      <c r="B56" s="137" t="s">
        <v>213</v>
      </c>
      <c r="C56" s="137"/>
      <c r="D56" s="142">
        <f>D54+D36+D26</f>
        <v>121682665</v>
      </c>
      <c r="E56" s="142">
        <f>E54+E36+E26</f>
        <v>103569655</v>
      </c>
      <c r="F56" s="142">
        <f>F54+F36+F26</f>
        <v>111342467</v>
      </c>
    </row>
    <row r="57" spans="1:6" ht="12.75">
      <c r="A57" s="135"/>
      <c r="B57" s="135"/>
      <c r="C57" s="135"/>
      <c r="D57" s="16"/>
      <c r="E57" s="145"/>
      <c r="F57" s="202"/>
    </row>
    <row r="58" spans="1:6" ht="12.75">
      <c r="A58" s="135"/>
      <c r="B58" s="16" t="s">
        <v>214</v>
      </c>
      <c r="C58" s="16"/>
      <c r="D58" s="16">
        <v>1594680</v>
      </c>
      <c r="E58" s="145">
        <v>1594860</v>
      </c>
      <c r="F58" s="202">
        <v>1800000</v>
      </c>
    </row>
    <row r="59" spans="1:6" ht="12.75">
      <c r="A59" s="135"/>
      <c r="B59" s="151"/>
      <c r="C59" s="151"/>
      <c r="D59" s="16"/>
      <c r="E59" s="145"/>
      <c r="F59" s="202"/>
    </row>
    <row r="60" spans="1:6" ht="12.75">
      <c r="A60" s="151"/>
      <c r="B60" s="135" t="s">
        <v>215</v>
      </c>
      <c r="C60" s="144"/>
      <c r="D60" s="142">
        <f>D56+D58</f>
        <v>123277345</v>
      </c>
      <c r="E60" s="142">
        <f>E56+E58</f>
        <v>105164515</v>
      </c>
      <c r="F60" s="148">
        <f>F56+F58</f>
        <v>113142467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6"/>
  <sheetViews>
    <sheetView zoomScale="80" zoomScaleNormal="80" zoomScaleSheetLayoutView="86" zoomScalePageLayoutView="0" workbookViewId="0" topLeftCell="A1">
      <selection activeCell="B3" sqref="B3"/>
    </sheetView>
  </sheetViews>
  <sheetFormatPr defaultColWidth="8.75" defaultRowHeight="18"/>
  <cols>
    <col min="1" max="1" width="8.75" style="4" customWidth="1"/>
    <col min="2" max="2" width="40.08203125" style="4" customWidth="1"/>
    <col min="3" max="3" width="5" style="4" customWidth="1"/>
    <col min="4" max="4" width="12.91015625" style="4" customWidth="1"/>
    <col min="5" max="5" width="8" style="4" customWidth="1"/>
    <col min="6" max="16384" width="8.75" style="4" customWidth="1"/>
  </cols>
  <sheetData>
    <row r="1" spans="1:5" ht="12.75">
      <c r="A1" s="38"/>
      <c r="B1" s="38"/>
      <c r="C1" s="38"/>
      <c r="D1" s="11"/>
      <c r="E1" s="11"/>
    </row>
    <row r="2" spans="1:5" ht="12.75">
      <c r="A2" s="40">
        <v>841403</v>
      </c>
      <c r="B2" s="248" t="s">
        <v>270</v>
      </c>
      <c r="C2" s="248"/>
      <c r="D2" s="11" t="s">
        <v>239</v>
      </c>
      <c r="E2" s="11" t="s">
        <v>229</v>
      </c>
    </row>
    <row r="3" spans="1:5" ht="12.75">
      <c r="A3" s="40" t="s">
        <v>216</v>
      </c>
      <c r="B3" s="72" t="s">
        <v>15</v>
      </c>
      <c r="C3" s="11">
        <v>2017</v>
      </c>
      <c r="D3" s="12" t="s">
        <v>222</v>
      </c>
      <c r="E3" s="11">
        <v>2018</v>
      </c>
    </row>
    <row r="4" spans="1:5" ht="14.25" customHeight="1">
      <c r="A4" s="48" t="s">
        <v>47</v>
      </c>
      <c r="B4" s="49" t="s">
        <v>48</v>
      </c>
      <c r="C4" s="120"/>
      <c r="D4" s="120"/>
      <c r="E4" s="120"/>
    </row>
    <row r="5" spans="1:5" ht="23.25" customHeight="1">
      <c r="A5" s="48" t="s">
        <v>49</v>
      </c>
      <c r="B5" s="49" t="s">
        <v>50</v>
      </c>
      <c r="C5" s="120"/>
      <c r="D5" s="120"/>
      <c r="E5" s="120"/>
    </row>
    <row r="6" spans="1:5" ht="25.5" customHeight="1">
      <c r="A6" s="48" t="s">
        <v>51</v>
      </c>
      <c r="B6" s="49" t="s">
        <v>52</v>
      </c>
      <c r="C6" s="120"/>
      <c r="D6" s="120"/>
      <c r="E6" s="120"/>
    </row>
    <row r="7" spans="1:5" ht="12.75" customHeight="1">
      <c r="A7" s="48" t="s">
        <v>53</v>
      </c>
      <c r="B7" s="49" t="s">
        <v>54</v>
      </c>
      <c r="C7" s="120"/>
      <c r="D7" s="120"/>
      <c r="E7" s="120"/>
    </row>
    <row r="8" spans="1:5" ht="24" customHeight="1">
      <c r="A8" s="48" t="s">
        <v>55</v>
      </c>
      <c r="B8" s="49" t="s">
        <v>56</v>
      </c>
      <c r="C8" s="120"/>
      <c r="D8" s="120"/>
      <c r="E8" s="120"/>
    </row>
    <row r="9" spans="1:5" ht="12.75" customHeight="1">
      <c r="A9" s="48" t="s">
        <v>57</v>
      </c>
      <c r="B9" s="49" t="s">
        <v>58</v>
      </c>
      <c r="C9" s="120"/>
      <c r="D9" s="120"/>
      <c r="E9" s="120"/>
    </row>
    <row r="10" spans="1:5" ht="12.75" customHeight="1">
      <c r="A10" s="51" t="s">
        <v>59</v>
      </c>
      <c r="B10" s="52" t="s">
        <v>60</v>
      </c>
      <c r="C10" s="120"/>
      <c r="D10" s="120"/>
      <c r="E10" s="120"/>
    </row>
    <row r="11" spans="1:5" ht="12.75" customHeight="1">
      <c r="A11" s="48" t="s">
        <v>61</v>
      </c>
      <c r="B11" s="49" t="s">
        <v>62</v>
      </c>
      <c r="C11" s="120"/>
      <c r="D11" s="120"/>
      <c r="E11" s="120"/>
    </row>
    <row r="12" spans="1:5" ht="12.75" customHeight="1">
      <c r="A12" s="48" t="s">
        <v>63</v>
      </c>
      <c r="B12" s="49" t="s">
        <v>64</v>
      </c>
      <c r="C12" s="120"/>
      <c r="D12" s="120"/>
      <c r="E12" s="120"/>
    </row>
    <row r="13" spans="1:5" ht="12.75" customHeight="1">
      <c r="A13" s="48" t="s">
        <v>65</v>
      </c>
      <c r="B13" s="49" t="s">
        <v>66</v>
      </c>
      <c r="C13" s="120"/>
      <c r="D13" s="120"/>
      <c r="E13" s="120"/>
    </row>
    <row r="14" spans="1:5" ht="12.75" customHeight="1">
      <c r="A14" s="48" t="s">
        <v>67</v>
      </c>
      <c r="B14" s="49" t="s">
        <v>68</v>
      </c>
      <c r="C14" s="120"/>
      <c r="D14" s="120"/>
      <c r="E14" s="120"/>
    </row>
    <row r="15" spans="1:5" ht="12.75" customHeight="1">
      <c r="A15" s="48" t="s">
        <v>69</v>
      </c>
      <c r="B15" s="49" t="s">
        <v>70</v>
      </c>
      <c r="C15" s="120"/>
      <c r="D15" s="120"/>
      <c r="E15" s="120"/>
    </row>
    <row r="16" spans="1:5" ht="12.75" customHeight="1">
      <c r="A16" s="48" t="s">
        <v>69</v>
      </c>
      <c r="B16" s="49" t="s">
        <v>71</v>
      </c>
      <c r="C16" s="120"/>
      <c r="D16" s="120"/>
      <c r="E16" s="120"/>
    </row>
    <row r="17" spans="1:5" ht="12.75" customHeight="1">
      <c r="A17" s="51"/>
      <c r="B17" s="52" t="s">
        <v>72</v>
      </c>
      <c r="C17" s="120"/>
      <c r="D17" s="120"/>
      <c r="E17" s="120"/>
    </row>
    <row r="18" spans="1:5" ht="12.75" customHeight="1">
      <c r="A18" s="48" t="s">
        <v>73</v>
      </c>
      <c r="B18" s="49" t="s">
        <v>74</v>
      </c>
      <c r="C18" s="120"/>
      <c r="D18" s="120"/>
      <c r="E18" s="120"/>
    </row>
    <row r="19" spans="1:5" ht="12.75" customHeight="1">
      <c r="A19" s="48" t="s">
        <v>75</v>
      </c>
      <c r="B19" s="49" t="s">
        <v>76</v>
      </c>
      <c r="C19" s="120"/>
      <c r="D19" s="120"/>
      <c r="E19" s="120"/>
    </row>
    <row r="20" spans="1:5" ht="12.75" customHeight="1">
      <c r="A20" s="48" t="s">
        <v>77</v>
      </c>
      <c r="B20" s="49" t="s">
        <v>78</v>
      </c>
      <c r="C20" s="120"/>
      <c r="D20" s="120"/>
      <c r="E20" s="120"/>
    </row>
    <row r="21" spans="1:5" ht="12.75" customHeight="1">
      <c r="A21" s="48" t="s">
        <v>79</v>
      </c>
      <c r="B21" s="49" t="s">
        <v>80</v>
      </c>
      <c r="C21" s="120"/>
      <c r="D21" s="120"/>
      <c r="E21" s="120"/>
    </row>
    <row r="22" spans="1:5" ht="23.25" customHeight="1">
      <c r="A22" s="48" t="s">
        <v>81</v>
      </c>
      <c r="B22" s="49" t="s">
        <v>82</v>
      </c>
      <c r="C22" s="120"/>
      <c r="D22" s="120"/>
      <c r="E22" s="120"/>
    </row>
    <row r="23" spans="1:5" ht="12.75" customHeight="1">
      <c r="A23" s="57" t="s">
        <v>83</v>
      </c>
      <c r="B23" s="49" t="s">
        <v>84</v>
      </c>
      <c r="C23" s="120"/>
      <c r="D23" s="120"/>
      <c r="E23" s="120"/>
    </row>
    <row r="24" spans="1:5" ht="12.75" customHeight="1">
      <c r="A24" s="57" t="s">
        <v>85</v>
      </c>
      <c r="B24" s="49" t="s">
        <v>86</v>
      </c>
      <c r="C24" s="120"/>
      <c r="D24" s="120"/>
      <c r="E24" s="120"/>
    </row>
    <row r="25" spans="1:5" ht="12.75" customHeight="1">
      <c r="A25" s="57" t="s">
        <v>87</v>
      </c>
      <c r="B25" s="49" t="s">
        <v>88</v>
      </c>
      <c r="C25" s="120"/>
      <c r="D25" s="120"/>
      <c r="E25" s="120"/>
    </row>
    <row r="26" spans="1:5" ht="12.75" customHeight="1">
      <c r="A26" s="44"/>
      <c r="B26" s="52" t="s">
        <v>89</v>
      </c>
      <c r="C26" s="120"/>
      <c r="D26" s="120"/>
      <c r="E26" s="120"/>
    </row>
    <row r="27" spans="1:5" ht="12.75" customHeight="1">
      <c r="A27" s="57" t="s">
        <v>90</v>
      </c>
      <c r="B27" s="49" t="s">
        <v>91</v>
      </c>
      <c r="C27" s="120"/>
      <c r="D27" s="120"/>
      <c r="E27" s="120"/>
    </row>
    <row r="28" spans="1:5" ht="12.75" customHeight="1">
      <c r="A28" s="57" t="s">
        <v>92</v>
      </c>
      <c r="B28" s="49" t="s">
        <v>93</v>
      </c>
      <c r="C28" s="120"/>
      <c r="D28" s="120"/>
      <c r="E28" s="120"/>
    </row>
    <row r="29" spans="1:5" ht="12.75" customHeight="1">
      <c r="A29" s="44"/>
      <c r="B29" s="52" t="s">
        <v>94</v>
      </c>
      <c r="C29" s="120"/>
      <c r="D29" s="120"/>
      <c r="E29" s="120"/>
    </row>
    <row r="30" spans="1:5" ht="12.75" customHeight="1">
      <c r="A30" s="44">
        <v>9401012</v>
      </c>
      <c r="B30" s="52" t="s">
        <v>217</v>
      </c>
      <c r="C30" s="120"/>
      <c r="D30" s="120"/>
      <c r="E30" s="120"/>
    </row>
    <row r="31" spans="1:5" ht="12.75" customHeight="1">
      <c r="A31" s="57" t="s">
        <v>133</v>
      </c>
      <c r="B31" s="49" t="s">
        <v>134</v>
      </c>
      <c r="C31" s="120"/>
      <c r="D31" s="120"/>
      <c r="E31" s="120"/>
    </row>
    <row r="32" spans="1:7" ht="12.75" customHeight="1">
      <c r="A32" s="57" t="s">
        <v>135</v>
      </c>
      <c r="B32" s="49" t="s">
        <v>136</v>
      </c>
      <c r="C32" s="120"/>
      <c r="D32" s="120"/>
      <c r="E32" s="120">
        <v>2593680</v>
      </c>
      <c r="G32" s="4" t="s">
        <v>242</v>
      </c>
    </row>
    <row r="33" spans="1:7" ht="12.75" customHeight="1">
      <c r="A33" s="57" t="s">
        <v>137</v>
      </c>
      <c r="B33" s="87" t="s">
        <v>138</v>
      </c>
      <c r="C33" s="120"/>
      <c r="D33" s="120"/>
      <c r="E33" s="120">
        <v>700292</v>
      </c>
      <c r="G33" s="4" t="s">
        <v>241</v>
      </c>
    </row>
    <row r="34" spans="1:5" ht="12.75" customHeight="1">
      <c r="A34" s="57" t="s">
        <v>139</v>
      </c>
      <c r="B34" s="49" t="s">
        <v>140</v>
      </c>
      <c r="C34" s="120"/>
      <c r="D34" s="120"/>
      <c r="E34" s="120"/>
    </row>
    <row r="35" spans="1:5" ht="12.75" customHeight="1">
      <c r="A35" s="57" t="s">
        <v>141</v>
      </c>
      <c r="B35" s="49" t="s">
        <v>142</v>
      </c>
      <c r="C35" s="120"/>
      <c r="D35" s="120"/>
      <c r="E35" s="120"/>
    </row>
    <row r="36" spans="1:5" ht="12.75" customHeight="1">
      <c r="A36" s="57"/>
      <c r="B36" s="52" t="s">
        <v>143</v>
      </c>
      <c r="C36" s="152">
        <f>SUM(C31:C35)</f>
        <v>0</v>
      </c>
      <c r="D36" s="152">
        <f>SUM(D31:D35)</f>
        <v>0</v>
      </c>
      <c r="E36" s="152">
        <f>SUM(E31:E35)</f>
        <v>3293972</v>
      </c>
    </row>
    <row r="37" spans="1:5" ht="15" customHeight="1">
      <c r="A37" s="57" t="s">
        <v>144</v>
      </c>
      <c r="B37" s="49" t="s">
        <v>145</v>
      </c>
      <c r="C37" s="120"/>
      <c r="D37" s="120"/>
      <c r="E37" s="120"/>
    </row>
    <row r="38" spans="1:5" ht="15" customHeight="1">
      <c r="A38" s="57" t="s">
        <v>144</v>
      </c>
      <c r="B38" s="49" t="s">
        <v>146</v>
      </c>
      <c r="C38" s="120"/>
      <c r="D38" s="120"/>
      <c r="E38" s="120"/>
    </row>
    <row r="39" spans="1:5" ht="15" customHeight="1">
      <c r="A39" s="57" t="s">
        <v>144</v>
      </c>
      <c r="B39" s="49" t="s">
        <v>147</v>
      </c>
      <c r="C39" s="120"/>
      <c r="D39" s="120"/>
      <c r="E39" s="120"/>
    </row>
    <row r="40" spans="1:5" ht="15" customHeight="1">
      <c r="A40" s="57" t="s">
        <v>144</v>
      </c>
      <c r="B40" s="49" t="s">
        <v>148</v>
      </c>
      <c r="C40" s="120">
        <v>363</v>
      </c>
      <c r="D40" s="153">
        <v>363</v>
      </c>
      <c r="E40" s="154"/>
    </row>
    <row r="41" spans="1:5" ht="15" customHeight="1">
      <c r="A41" s="44"/>
      <c r="B41" s="52" t="s">
        <v>149</v>
      </c>
      <c r="C41" s="122">
        <f>SUM(C37:C40)</f>
        <v>363</v>
      </c>
      <c r="D41" s="128">
        <f>SUM(D37:D40)</f>
        <v>363</v>
      </c>
      <c r="E41" s="122">
        <f>SUM(E37:E40)</f>
        <v>0</v>
      </c>
    </row>
    <row r="42" spans="1:5" ht="15" customHeight="1">
      <c r="A42" s="64"/>
      <c r="B42" s="65" t="s">
        <v>150</v>
      </c>
      <c r="C42" s="130">
        <f>C36+C29+C17+C41</f>
        <v>363</v>
      </c>
      <c r="D42" s="155">
        <f>D36+D29+D17+D41</f>
        <v>363</v>
      </c>
      <c r="E42" s="130">
        <f>E36+E29+E17+E41</f>
        <v>3293972</v>
      </c>
    </row>
    <row r="43" spans="1:5" ht="15" customHeight="1">
      <c r="A43" s="48" t="s">
        <v>151</v>
      </c>
      <c r="B43" s="49" t="s">
        <v>152</v>
      </c>
      <c r="C43" s="120"/>
      <c r="D43" s="120"/>
      <c r="E43" s="120"/>
    </row>
    <row r="44" spans="1:5" ht="15" customHeight="1">
      <c r="A44" s="48" t="s">
        <v>153</v>
      </c>
      <c r="B44" s="49" t="s">
        <v>154</v>
      </c>
      <c r="C44" s="120"/>
      <c r="D44" s="120"/>
      <c r="E44" s="120"/>
    </row>
    <row r="45" spans="1:5" ht="25.5">
      <c r="A45" s="51"/>
      <c r="B45" s="52" t="s">
        <v>95</v>
      </c>
      <c r="C45" s="120"/>
      <c r="D45" s="120"/>
      <c r="E45" s="120"/>
    </row>
    <row r="46" spans="1:5" ht="15" customHeight="1">
      <c r="A46" s="57" t="s">
        <v>101</v>
      </c>
      <c r="B46" s="49" t="s">
        <v>25</v>
      </c>
      <c r="C46" s="120"/>
      <c r="D46" s="120"/>
      <c r="E46" s="120"/>
    </row>
    <row r="47" spans="1:5" ht="15" customHeight="1">
      <c r="A47" s="57" t="s">
        <v>102</v>
      </c>
      <c r="B47" s="49" t="s">
        <v>103</v>
      </c>
      <c r="C47" s="120"/>
      <c r="D47" s="120"/>
      <c r="E47" s="120"/>
    </row>
    <row r="48" spans="1:5" ht="15" customHeight="1">
      <c r="A48" s="57" t="s">
        <v>104</v>
      </c>
      <c r="B48" s="49" t="s">
        <v>105</v>
      </c>
      <c r="C48" s="120"/>
      <c r="D48" s="120"/>
      <c r="E48" s="120"/>
    </row>
    <row r="49" spans="1:5" ht="15" customHeight="1">
      <c r="A49" s="44"/>
      <c r="B49" s="52" t="s">
        <v>108</v>
      </c>
      <c r="C49" s="120"/>
      <c r="D49" s="120"/>
      <c r="E49" s="120"/>
    </row>
    <row r="50" spans="1:5" ht="30" customHeight="1">
      <c r="A50" s="57" t="s">
        <v>117</v>
      </c>
      <c r="B50" s="49" t="s">
        <v>155</v>
      </c>
      <c r="C50" s="120"/>
      <c r="D50" s="120"/>
      <c r="E50" s="120"/>
    </row>
    <row r="51" spans="1:5" ht="13.5" customHeight="1">
      <c r="A51" s="57"/>
      <c r="B51" s="49" t="s">
        <v>119</v>
      </c>
      <c r="C51" s="120"/>
      <c r="D51" s="120"/>
      <c r="E51" s="120"/>
    </row>
    <row r="52" spans="1:5" ht="13.5" customHeight="1">
      <c r="A52" s="57">
        <v>272</v>
      </c>
      <c r="B52" s="49" t="s">
        <v>120</v>
      </c>
      <c r="C52" s="120"/>
      <c r="D52" s="120"/>
      <c r="E52" s="120"/>
    </row>
    <row r="53" spans="1:5" ht="13.5" customHeight="1">
      <c r="A53" s="44">
        <v>276</v>
      </c>
      <c r="B53" s="52" t="s">
        <v>121</v>
      </c>
      <c r="C53" s="120"/>
      <c r="D53" s="120"/>
      <c r="E53" s="120"/>
    </row>
    <row r="54" spans="1:5" ht="13.5" customHeight="1">
      <c r="A54" s="64"/>
      <c r="B54" s="65" t="s">
        <v>122</v>
      </c>
      <c r="C54" s="120"/>
      <c r="D54" s="120"/>
      <c r="E54" s="120"/>
    </row>
    <row r="55" spans="1:5" ht="13.5" customHeight="1">
      <c r="A55" s="64" t="s">
        <v>123</v>
      </c>
      <c r="B55" s="65" t="s">
        <v>124</v>
      </c>
      <c r="C55" s="120"/>
      <c r="D55" s="120"/>
      <c r="E55" s="120"/>
    </row>
    <row r="56" spans="1:5" ht="13.5" customHeight="1">
      <c r="A56" s="44">
        <v>277</v>
      </c>
      <c r="B56" s="52" t="s">
        <v>125</v>
      </c>
      <c r="C56" s="152">
        <f>C54+C42+C55</f>
        <v>363</v>
      </c>
      <c r="D56" s="156">
        <f>D54+D42+D55</f>
        <v>363</v>
      </c>
      <c r="E56" s="152">
        <f>E54+E42+E55</f>
        <v>3293972</v>
      </c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/>
  <headerFooter alignWithMargins="0">
    <oddHeader>&amp;C&amp;P/&amp;N</oddHeader>
    <oddFooter>&amp;L&amp;D&amp;C&amp;A&amp;R&amp;F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5"/>
  <sheetViews>
    <sheetView zoomScale="80" zoomScaleNormal="80" zoomScaleSheetLayoutView="86" zoomScalePageLayoutView="0" workbookViewId="0" topLeftCell="A1">
      <selection activeCell="B3" sqref="B3"/>
    </sheetView>
  </sheetViews>
  <sheetFormatPr defaultColWidth="8.75" defaultRowHeight="18"/>
  <cols>
    <col min="1" max="1" width="8.75" style="4" customWidth="1"/>
    <col min="2" max="2" width="41.75" style="4" customWidth="1"/>
    <col min="3" max="3" width="5.33203125" style="4" customWidth="1"/>
    <col min="4" max="4" width="12.08203125" style="4" customWidth="1"/>
    <col min="5" max="5" width="8.33203125" style="4" customWidth="1"/>
    <col min="6" max="16384" width="8.75" style="4" customWidth="1"/>
  </cols>
  <sheetData>
    <row r="1" spans="1:5" ht="12.75">
      <c r="A1" s="38"/>
      <c r="B1" s="38"/>
      <c r="C1" s="38"/>
      <c r="D1" s="38" t="s">
        <v>239</v>
      </c>
      <c r="E1" s="38" t="s">
        <v>229</v>
      </c>
    </row>
    <row r="2" spans="1:5" ht="12.75">
      <c r="A2" s="40">
        <v>889942</v>
      </c>
      <c r="B2" s="245" t="s">
        <v>270</v>
      </c>
      <c r="C2" s="245"/>
      <c r="D2" s="245"/>
      <c r="E2" s="245"/>
    </row>
    <row r="3" spans="1:5" ht="12.75">
      <c r="A3" s="40">
        <v>106020</v>
      </c>
      <c r="B3" s="72" t="s">
        <v>21</v>
      </c>
      <c r="C3" s="11">
        <v>2017</v>
      </c>
      <c r="D3" s="11" t="s">
        <v>222</v>
      </c>
      <c r="E3" s="11">
        <v>2018</v>
      </c>
    </row>
    <row r="4" spans="1:5" ht="15" customHeight="1">
      <c r="A4" s="48" t="s">
        <v>47</v>
      </c>
      <c r="B4" s="49" t="s">
        <v>48</v>
      </c>
      <c r="C4" s="120"/>
      <c r="D4" s="120"/>
      <c r="E4" s="120"/>
    </row>
    <row r="5" spans="1:5" ht="23.25" customHeight="1">
      <c r="A5" s="48" t="s">
        <v>49</v>
      </c>
      <c r="B5" s="49" t="s">
        <v>50</v>
      </c>
      <c r="C5" s="120"/>
      <c r="D5" s="120"/>
      <c r="E5" s="120"/>
    </row>
    <row r="6" spans="1:5" ht="27" customHeight="1">
      <c r="A6" s="48" t="s">
        <v>51</v>
      </c>
      <c r="B6" s="49" t="s">
        <v>52</v>
      </c>
      <c r="C6" s="120"/>
      <c r="D6" s="120"/>
      <c r="E6" s="120"/>
    </row>
    <row r="7" spans="1:5" ht="13.5" customHeight="1">
      <c r="A7" s="48" t="s">
        <v>53</v>
      </c>
      <c r="B7" s="49" t="s">
        <v>54</v>
      </c>
      <c r="C7" s="120"/>
      <c r="D7" s="120"/>
      <c r="E7" s="120"/>
    </row>
    <row r="8" spans="1:5" ht="27" customHeight="1">
      <c r="A8" s="48" t="s">
        <v>55</v>
      </c>
      <c r="B8" s="49" t="s">
        <v>56</v>
      </c>
      <c r="C8" s="120"/>
      <c r="D8" s="120"/>
      <c r="E8" s="120"/>
    </row>
    <row r="9" spans="1:5" ht="13.5" customHeight="1">
      <c r="A9" s="48" t="s">
        <v>57</v>
      </c>
      <c r="B9" s="49" t="s">
        <v>58</v>
      </c>
      <c r="C9" s="120"/>
      <c r="D9" s="120"/>
      <c r="E9" s="120"/>
    </row>
    <row r="10" spans="1:5" ht="13.5" customHeight="1">
      <c r="A10" s="51" t="s">
        <v>59</v>
      </c>
      <c r="B10" s="52" t="s">
        <v>60</v>
      </c>
      <c r="C10" s="120"/>
      <c r="D10" s="120"/>
      <c r="E10" s="120"/>
    </row>
    <row r="11" spans="1:5" ht="13.5" customHeight="1">
      <c r="A11" s="48" t="s">
        <v>61</v>
      </c>
      <c r="B11" s="49" t="s">
        <v>62</v>
      </c>
      <c r="C11" s="120"/>
      <c r="D11" s="120"/>
      <c r="E11" s="120"/>
    </row>
    <row r="12" spans="1:5" ht="13.5" customHeight="1">
      <c r="A12" s="48" t="s">
        <v>63</v>
      </c>
      <c r="B12" s="49" t="s">
        <v>64</v>
      </c>
      <c r="C12" s="120"/>
      <c r="D12" s="120"/>
      <c r="E12" s="120"/>
    </row>
    <row r="13" spans="1:5" ht="13.5" customHeight="1">
      <c r="A13" s="48" t="s">
        <v>65</v>
      </c>
      <c r="B13" s="49" t="s">
        <v>66</v>
      </c>
      <c r="C13" s="120"/>
      <c r="D13" s="120"/>
      <c r="E13" s="120"/>
    </row>
    <row r="14" spans="1:5" ht="13.5" customHeight="1">
      <c r="A14" s="48" t="s">
        <v>67</v>
      </c>
      <c r="B14" s="49" t="s">
        <v>68</v>
      </c>
      <c r="C14" s="120"/>
      <c r="D14" s="120"/>
      <c r="E14" s="120"/>
    </row>
    <row r="15" spans="1:5" ht="13.5" customHeight="1">
      <c r="A15" s="48" t="s">
        <v>69</v>
      </c>
      <c r="B15" s="49" t="s">
        <v>70</v>
      </c>
      <c r="C15" s="120"/>
      <c r="D15" s="120"/>
      <c r="E15" s="120"/>
    </row>
    <row r="16" spans="1:5" ht="13.5" customHeight="1">
      <c r="A16" s="48" t="s">
        <v>69</v>
      </c>
      <c r="B16" s="49" t="s">
        <v>71</v>
      </c>
      <c r="C16" s="120"/>
      <c r="D16" s="120"/>
      <c r="E16" s="120"/>
    </row>
    <row r="17" spans="1:5" ht="13.5" customHeight="1">
      <c r="A17" s="51"/>
      <c r="B17" s="52" t="s">
        <v>72</v>
      </c>
      <c r="C17" s="120"/>
      <c r="D17" s="120"/>
      <c r="E17" s="120"/>
    </row>
    <row r="18" spans="1:5" ht="13.5" customHeight="1">
      <c r="A18" s="48" t="s">
        <v>73</v>
      </c>
      <c r="B18" s="49" t="s">
        <v>74</v>
      </c>
      <c r="C18" s="120"/>
      <c r="D18" s="120"/>
      <c r="E18" s="120"/>
    </row>
    <row r="19" spans="1:5" ht="13.5" customHeight="1">
      <c r="A19" s="48" t="s">
        <v>75</v>
      </c>
      <c r="B19" s="49" t="s">
        <v>76</v>
      </c>
      <c r="C19" s="120"/>
      <c r="D19" s="120"/>
      <c r="E19" s="120"/>
    </row>
    <row r="20" spans="1:5" ht="13.5" customHeight="1">
      <c r="A20" s="48" t="s">
        <v>77</v>
      </c>
      <c r="B20" s="49" t="s">
        <v>78</v>
      </c>
      <c r="C20" s="120"/>
      <c r="D20" s="120"/>
      <c r="E20" s="120"/>
    </row>
    <row r="21" spans="1:5" ht="13.5" customHeight="1">
      <c r="A21" s="48" t="s">
        <v>79</v>
      </c>
      <c r="B21" s="49" t="s">
        <v>80</v>
      </c>
      <c r="C21" s="120"/>
      <c r="D21" s="120"/>
      <c r="E21" s="120"/>
    </row>
    <row r="22" spans="1:5" ht="25.5" customHeight="1">
      <c r="A22" s="48" t="s">
        <v>81</v>
      </c>
      <c r="B22" s="49" t="s">
        <v>82</v>
      </c>
      <c r="C22" s="120"/>
      <c r="D22" s="120"/>
      <c r="E22" s="120"/>
    </row>
    <row r="23" spans="1:5" ht="13.5" customHeight="1">
      <c r="A23" s="57" t="s">
        <v>83</v>
      </c>
      <c r="B23" s="49" t="s">
        <v>84</v>
      </c>
      <c r="C23" s="120"/>
      <c r="D23" s="120"/>
      <c r="E23" s="120"/>
    </row>
    <row r="24" spans="1:5" ht="13.5" customHeight="1">
      <c r="A24" s="57" t="s">
        <v>85</v>
      </c>
      <c r="B24" s="49" t="s">
        <v>86</v>
      </c>
      <c r="C24" s="120"/>
      <c r="D24" s="120"/>
      <c r="E24" s="120"/>
    </row>
    <row r="25" spans="1:5" ht="13.5" customHeight="1">
      <c r="A25" s="57" t="s">
        <v>87</v>
      </c>
      <c r="B25" s="49" t="s">
        <v>88</v>
      </c>
      <c r="C25" s="120"/>
      <c r="D25" s="120"/>
      <c r="E25" s="120"/>
    </row>
    <row r="26" spans="1:5" ht="13.5" customHeight="1">
      <c r="A26" s="44"/>
      <c r="B26" s="52" t="s">
        <v>89</v>
      </c>
      <c r="C26" s="120"/>
      <c r="D26" s="120"/>
      <c r="E26" s="120"/>
    </row>
    <row r="27" spans="1:5" ht="13.5" customHeight="1">
      <c r="A27" s="57" t="s">
        <v>90</v>
      </c>
      <c r="B27" s="49" t="s">
        <v>91</v>
      </c>
      <c r="C27" s="120"/>
      <c r="D27" s="120"/>
      <c r="E27" s="120"/>
    </row>
    <row r="28" spans="1:5" ht="13.5" customHeight="1">
      <c r="A28" s="57" t="s">
        <v>92</v>
      </c>
      <c r="B28" s="49" t="s">
        <v>93</v>
      </c>
      <c r="C28" s="120"/>
      <c r="D28" s="120"/>
      <c r="E28" s="120"/>
    </row>
    <row r="29" spans="1:5" ht="13.5" customHeight="1">
      <c r="A29" s="44"/>
      <c r="B29" s="52" t="s">
        <v>94</v>
      </c>
      <c r="C29" s="120"/>
      <c r="D29" s="120"/>
      <c r="E29" s="120"/>
    </row>
    <row r="30" spans="1:5" ht="13.5" customHeight="1">
      <c r="A30" s="57" t="s">
        <v>133</v>
      </c>
      <c r="B30" s="49" t="s">
        <v>134</v>
      </c>
      <c r="C30" s="120"/>
      <c r="D30" s="120"/>
      <c r="E30" s="120"/>
    </row>
    <row r="31" spans="1:5" ht="13.5" customHeight="1">
      <c r="A31" s="57" t="s">
        <v>135</v>
      </c>
      <c r="B31" s="49" t="s">
        <v>136</v>
      </c>
      <c r="C31" s="120"/>
      <c r="D31" s="120"/>
      <c r="E31" s="120"/>
    </row>
    <row r="32" spans="1:5" ht="13.5" customHeight="1">
      <c r="A32" s="57" t="s">
        <v>137</v>
      </c>
      <c r="B32" s="87" t="s">
        <v>138</v>
      </c>
      <c r="C32" s="120"/>
      <c r="D32" s="120"/>
      <c r="E32" s="120"/>
    </row>
    <row r="33" spans="1:5" ht="13.5" customHeight="1">
      <c r="A33" s="57" t="s">
        <v>139</v>
      </c>
      <c r="B33" s="49" t="s">
        <v>140</v>
      </c>
      <c r="C33" s="120"/>
      <c r="D33" s="120"/>
      <c r="E33" s="120"/>
    </row>
    <row r="34" spans="1:5" ht="13.5" customHeight="1">
      <c r="A34" s="57" t="s">
        <v>141</v>
      </c>
      <c r="B34" s="49" t="s">
        <v>142</v>
      </c>
      <c r="C34" s="120"/>
      <c r="D34" s="120"/>
      <c r="E34" s="120"/>
    </row>
    <row r="35" spans="1:5" ht="13.5" customHeight="1">
      <c r="A35" s="57"/>
      <c r="B35" s="52" t="s">
        <v>143</v>
      </c>
      <c r="C35" s="120"/>
      <c r="D35" s="120"/>
      <c r="E35" s="120"/>
    </row>
    <row r="36" spans="1:5" ht="15" customHeight="1">
      <c r="A36" s="57" t="s">
        <v>144</v>
      </c>
      <c r="B36" s="49" t="s">
        <v>145</v>
      </c>
      <c r="C36" s="120"/>
      <c r="D36" s="120"/>
      <c r="E36" s="120"/>
    </row>
    <row r="37" spans="1:5" ht="15" customHeight="1">
      <c r="A37" s="57" t="s">
        <v>144</v>
      </c>
      <c r="B37" s="49" t="s">
        <v>146</v>
      </c>
      <c r="C37" s="120"/>
      <c r="D37" s="120"/>
      <c r="E37" s="120"/>
    </row>
    <row r="38" spans="1:5" ht="15" customHeight="1">
      <c r="A38" s="57" t="s">
        <v>144</v>
      </c>
      <c r="B38" s="49" t="s">
        <v>147</v>
      </c>
      <c r="C38" s="120"/>
      <c r="D38" s="120"/>
      <c r="E38" s="120"/>
    </row>
    <row r="39" spans="1:5" ht="15" customHeight="1">
      <c r="A39" s="57" t="s">
        <v>144</v>
      </c>
      <c r="B39" s="49" t="s">
        <v>148</v>
      </c>
      <c r="C39" s="120"/>
      <c r="D39" s="120"/>
      <c r="E39" s="120"/>
    </row>
    <row r="40" spans="1:5" ht="15" customHeight="1">
      <c r="A40" s="44"/>
      <c r="B40" s="52" t="s">
        <v>149</v>
      </c>
      <c r="C40" s="120"/>
      <c r="D40" s="120"/>
      <c r="E40" s="120"/>
    </row>
    <row r="41" spans="1:5" ht="15" customHeight="1">
      <c r="A41" s="64"/>
      <c r="B41" s="65" t="s">
        <v>150</v>
      </c>
      <c r="C41" s="120"/>
      <c r="D41" s="120"/>
      <c r="E41" s="120"/>
    </row>
    <row r="42" spans="1:5" ht="15" customHeight="1">
      <c r="A42" s="48" t="s">
        <v>151</v>
      </c>
      <c r="B42" s="49" t="s">
        <v>152</v>
      </c>
      <c r="C42" s="120"/>
      <c r="D42" s="120"/>
      <c r="E42" s="120"/>
    </row>
    <row r="43" spans="1:5" ht="15" customHeight="1">
      <c r="A43" s="48" t="s">
        <v>153</v>
      </c>
      <c r="B43" s="49" t="s">
        <v>154</v>
      </c>
      <c r="C43" s="120"/>
      <c r="D43" s="120"/>
      <c r="E43" s="120"/>
    </row>
    <row r="44" spans="1:5" ht="15" customHeight="1">
      <c r="A44" s="51"/>
      <c r="B44" s="52" t="s">
        <v>95</v>
      </c>
      <c r="C44" s="120"/>
      <c r="D44" s="120"/>
      <c r="E44" s="120"/>
    </row>
    <row r="45" spans="1:5" ht="15" customHeight="1">
      <c r="A45" s="57" t="s">
        <v>101</v>
      </c>
      <c r="B45" s="49" t="s">
        <v>25</v>
      </c>
      <c r="C45" s="120"/>
      <c r="D45" s="120"/>
      <c r="E45" s="120"/>
    </row>
    <row r="46" spans="1:5" ht="15" customHeight="1">
      <c r="A46" s="57" t="s">
        <v>102</v>
      </c>
      <c r="B46" s="49" t="s">
        <v>103</v>
      </c>
      <c r="C46" s="120"/>
      <c r="D46" s="120"/>
      <c r="E46" s="120"/>
    </row>
    <row r="47" spans="1:5" ht="15" customHeight="1">
      <c r="A47" s="57" t="s">
        <v>104</v>
      </c>
      <c r="B47" s="49" t="s">
        <v>105</v>
      </c>
      <c r="C47" s="120"/>
      <c r="D47" s="120"/>
      <c r="E47" s="120"/>
    </row>
    <row r="48" spans="1:5" ht="15" customHeight="1">
      <c r="A48" s="44"/>
      <c r="B48" s="52" t="s">
        <v>108</v>
      </c>
      <c r="C48" s="120"/>
      <c r="D48" s="120"/>
      <c r="E48" s="120"/>
    </row>
    <row r="49" spans="1:5" ht="21" customHeight="1">
      <c r="A49" s="57" t="s">
        <v>157</v>
      </c>
      <c r="B49" s="49" t="s">
        <v>155</v>
      </c>
      <c r="C49" s="120">
        <v>414</v>
      </c>
      <c r="D49" s="120">
        <v>422</v>
      </c>
      <c r="E49" s="211">
        <v>403900</v>
      </c>
    </row>
    <row r="50" spans="1:5" ht="15" customHeight="1">
      <c r="A50" s="57"/>
      <c r="B50" s="49" t="s">
        <v>119</v>
      </c>
      <c r="C50" s="120"/>
      <c r="D50" s="120"/>
      <c r="E50" s="120"/>
    </row>
    <row r="51" spans="1:5" ht="15" customHeight="1">
      <c r="A51" s="57">
        <v>272</v>
      </c>
      <c r="B51" s="49" t="s">
        <v>120</v>
      </c>
      <c r="C51" s="120"/>
      <c r="D51" s="120"/>
      <c r="E51" s="120"/>
    </row>
    <row r="52" spans="1:5" ht="15" customHeight="1">
      <c r="A52" s="44">
        <v>276</v>
      </c>
      <c r="B52" s="52" t="s">
        <v>121</v>
      </c>
      <c r="C52" s="125">
        <f>SUM(C49:C51)</f>
        <v>414</v>
      </c>
      <c r="D52" s="125">
        <f>SUM(D49:D51)</f>
        <v>422</v>
      </c>
      <c r="E52" s="125">
        <f>SUM(E49:E51)</f>
        <v>403900</v>
      </c>
    </row>
    <row r="53" spans="1:5" ht="15" customHeight="1">
      <c r="A53" s="64"/>
      <c r="B53" s="65" t="s">
        <v>122</v>
      </c>
      <c r="C53" s="157">
        <f>C48+C52+C44</f>
        <v>414</v>
      </c>
      <c r="D53" s="157">
        <f>D48+D52+D44</f>
        <v>422</v>
      </c>
      <c r="E53" s="157">
        <f>E48+E52+E44</f>
        <v>403900</v>
      </c>
    </row>
    <row r="54" spans="1:5" ht="15" customHeight="1">
      <c r="A54" s="64" t="s">
        <v>123</v>
      </c>
      <c r="B54" s="65" t="s">
        <v>124</v>
      </c>
      <c r="C54" s="120"/>
      <c r="D54" s="120"/>
      <c r="E54" s="120"/>
    </row>
    <row r="55" spans="1:5" ht="15" customHeight="1">
      <c r="A55" s="44">
        <v>277</v>
      </c>
      <c r="B55" s="52" t="s">
        <v>125</v>
      </c>
      <c r="C55" s="125">
        <f>C53+C41+C54</f>
        <v>414</v>
      </c>
      <c r="D55" s="125">
        <f>D53+D41+D54</f>
        <v>422</v>
      </c>
      <c r="E55" s="125">
        <f>E53+E41+E54</f>
        <v>403900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Kuti Henriett Margit</cp:lastModifiedBy>
  <dcterms:modified xsi:type="dcterms:W3CDTF">2018-01-23T13:43:55Z</dcterms:modified>
  <cp:category/>
  <cp:version/>
  <cp:contentType/>
  <cp:contentStatus/>
</cp:coreProperties>
</file>