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Balatonvilágos" sheetId="1" r:id="rId1"/>
  </sheets>
  <definedNames>
    <definedName name="_xlnm.Print_Titles" localSheetId="0">'Balatonvilágos'!$1:$3</definedName>
  </definedNames>
  <calcPr fullCalcOnLoad="1"/>
</workbook>
</file>

<file path=xl/sharedStrings.xml><?xml version="1.0" encoding="utf-8"?>
<sst xmlns="http://schemas.openxmlformats.org/spreadsheetml/2006/main" count="113" uniqueCount="46">
  <si>
    <t>Mennyiség</t>
  </si>
  <si>
    <t>Egységár</t>
  </si>
  <si>
    <t>Díj</t>
  </si>
  <si>
    <t>Egy.</t>
  </si>
  <si>
    <t>Ssz.</t>
  </si>
  <si>
    <t>Tétel megnevezése</t>
  </si>
  <si>
    <t>Mindösszesen:</t>
  </si>
  <si>
    <t>1.</t>
  </si>
  <si>
    <t>2.</t>
  </si>
  <si>
    <t>3.</t>
  </si>
  <si>
    <t>4.</t>
  </si>
  <si>
    <t>Összesen Nettó:</t>
  </si>
  <si>
    <t>db</t>
  </si>
  <si>
    <t>5.</t>
  </si>
  <si>
    <t>6.</t>
  </si>
  <si>
    <t>27% ÁFA</t>
  </si>
  <si>
    <t>m</t>
  </si>
  <si>
    <t>7.</t>
  </si>
  <si>
    <t>8.</t>
  </si>
  <si>
    <t>9.</t>
  </si>
  <si>
    <t>ÁFA (27%)</t>
  </si>
  <si>
    <t>Aszfaltburkolat vágása</t>
  </si>
  <si>
    <t>Aszfaltburkolat bontása, bontott anyag felrakása, elszállítása</t>
  </si>
  <si>
    <t>Aszfaltburkolat készítése egy rétegben, átl. 6 cm vtg.-ban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</si>
  <si>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</si>
  <si>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</si>
  <si>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>Balatonvilágos, közterület megújítás 2016.</t>
  </si>
  <si>
    <t>1. Klapka György  u. 1623/1 190 fm</t>
  </si>
  <si>
    <t>Összesen ( 1. - 4. )</t>
  </si>
  <si>
    <t>2. Bercsényi utca 171 hrsz. 360 fm</t>
  </si>
  <si>
    <t>3. Tompa Mihály utca  106 hrsz. 410 fm</t>
  </si>
  <si>
    <t>4. Erdei Ferenc utca 719/13 hrsz 270 fm</t>
  </si>
  <si>
    <t>m3</t>
  </si>
  <si>
    <t>Padkanyesés</t>
  </si>
  <si>
    <t>AC11 Aszfaltburkolat készítése egy rétegben, átl. 6 cm vtg.-ban</t>
  </si>
  <si>
    <t>Burkolat  kiegyenlítése CKT ékelés</t>
  </si>
  <si>
    <t>AC11 Aszfaltburkolat készítése egy rétegben, átl. 4 cm vtg.-ban</t>
  </si>
  <si>
    <t>AC11 kiegyenlítés 2-4 cm vtg.-ban</t>
  </si>
  <si>
    <t>Murva ágyazata készítése M50</t>
  </si>
  <si>
    <t>Profilozás, nyesés</t>
  </si>
  <si>
    <t>Kiszoruló anyag elszállítása</t>
  </si>
  <si>
    <t xml:space="preserve">Akna szintre emelés padkában </t>
  </si>
  <si>
    <t>Padkarendezés két oldalon (füvesítéssel földpótlással)</t>
  </si>
  <si>
    <t>Akna szintre emelés aszfalt burkolatban</t>
  </si>
  <si>
    <t xml:space="preserve">Akna szintre emelés </t>
  </si>
  <si>
    <t xml:space="preserve">Padkanyesés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</si>
</sst>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\ &quot;Ft&quot;"/>
    <numFmt numFmtId="166" formatCode="#,##0\ _F_t"/>
    <numFmt numFmtId="167" formatCode="0.0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7" borderId="7" applyNumberFormat="0" applyFont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42" fontId="4" fillId="32" borderId="10" xfId="58" applyNumberFormat="1" applyFont="1" applyFill="1" applyBorder="1" applyAlignment="1">
      <alignment horizontal="center" vertical="center"/>
    </xf>
    <xf numFmtId="165" fontId="4" fillId="32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2" fontId="4" fillId="0" borderId="0" xfId="58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3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0" fontId="4" fillId="0" borderId="0" xfId="46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165" fontId="8" fillId="0" borderId="11" xfId="58" applyNumberFormat="1" applyFont="1" applyBorder="1" applyAlignment="1">
      <alignment vertical="top"/>
    </xf>
    <xf numFmtId="42" fontId="10" fillId="0" borderId="12" xfId="58" applyNumberFormat="1" applyFont="1" applyBorder="1" applyAlignment="1">
      <alignment vertical="top"/>
    </xf>
    <xf numFmtId="165" fontId="8" fillId="0" borderId="13" xfId="58" applyNumberFormat="1" applyFont="1" applyBorder="1" applyAlignment="1">
      <alignment vertical="top"/>
    </xf>
    <xf numFmtId="0" fontId="7" fillId="0" borderId="14" xfId="0" applyFont="1" applyBorder="1" applyAlignment="1">
      <alignment horizontal="right" vertical="top"/>
    </xf>
    <xf numFmtId="165" fontId="8" fillId="0" borderId="14" xfId="58" applyNumberFormat="1" applyFont="1" applyBorder="1" applyAlignment="1">
      <alignment vertical="top"/>
    </xf>
    <xf numFmtId="3" fontId="11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5" xfId="0" applyFont="1" applyBorder="1" applyAlignment="1">
      <alignment horizontal="right" vertical="top"/>
    </xf>
    <xf numFmtId="0" fontId="7" fillId="0" borderId="16" xfId="0" applyFont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3" borderId="19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9" fillId="0" borderId="24" xfId="0" applyFont="1" applyBorder="1" applyAlignment="1">
      <alignment horizontal="right" vertical="top"/>
    </xf>
    <xf numFmtId="0" fontId="9" fillId="0" borderId="19" xfId="0" applyFont="1" applyBorder="1" applyAlignment="1">
      <alignment horizontal="right" vertical="top"/>
    </xf>
    <xf numFmtId="0" fontId="9" fillId="0" borderId="25" xfId="0" applyFont="1" applyBorder="1" applyAlignment="1">
      <alignment horizontal="right" vertical="top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view="pageBreakPreview" zoomScale="75" zoomScaleSheetLayoutView="75" zoomScalePageLayoutView="0" workbookViewId="0" topLeftCell="A1">
      <pane ySplit="3" topLeftCell="A33" activePane="bottomLeft" state="frozen"/>
      <selection pane="topLeft" activeCell="A1" sqref="A1"/>
      <selection pane="bottomLeft" activeCell="H63" sqref="H63"/>
    </sheetView>
  </sheetViews>
  <sheetFormatPr defaultColWidth="9.00390625" defaultRowHeight="12.75"/>
  <cols>
    <col min="1" max="1" width="4.875" style="12" bestFit="1" customWidth="1"/>
    <col min="2" max="2" width="51.75390625" style="13" customWidth="1"/>
    <col min="3" max="3" width="4.875" style="14" customWidth="1"/>
    <col min="4" max="4" width="10.00390625" style="15" customWidth="1"/>
    <col min="5" max="5" width="16.75390625" style="16" customWidth="1"/>
    <col min="6" max="6" width="18.875" style="17" customWidth="1"/>
    <col min="7" max="7" width="9.125" style="1" customWidth="1"/>
    <col min="8" max="8" width="48.875" style="1" customWidth="1"/>
    <col min="9" max="9" width="27.125" style="1" customWidth="1"/>
    <col min="10" max="11" width="9.125" style="1" customWidth="1"/>
    <col min="12" max="12" width="17.375" style="1" bestFit="1" customWidth="1"/>
    <col min="13" max="16384" width="9.125" style="1" customWidth="1"/>
  </cols>
  <sheetData>
    <row r="1" spans="1:6" ht="30.75" customHeight="1">
      <c r="A1" s="51" t="s">
        <v>26</v>
      </c>
      <c r="B1" s="52"/>
      <c r="C1" s="52"/>
      <c r="D1" s="52"/>
      <c r="E1" s="52"/>
      <c r="F1" s="53"/>
    </row>
    <row r="2" spans="1:6" ht="8.25" customHeight="1">
      <c r="A2" s="2"/>
      <c r="B2" s="2"/>
      <c r="C2" s="32"/>
      <c r="D2" s="2"/>
      <c r="E2" s="2"/>
      <c r="F2" s="2"/>
    </row>
    <row r="3" spans="1:6" s="9" customFormat="1" ht="13.5" customHeight="1">
      <c r="A3" s="3" t="s">
        <v>4</v>
      </c>
      <c r="B3" s="4" t="s">
        <v>5</v>
      </c>
      <c r="C3" s="5" t="s">
        <v>3</v>
      </c>
      <c r="D3" s="6" t="s">
        <v>0</v>
      </c>
      <c r="E3" s="7" t="s">
        <v>1</v>
      </c>
      <c r="F3" s="8" t="s">
        <v>2</v>
      </c>
    </row>
    <row r="5" spans="1:6" ht="12.75">
      <c r="A5" s="44" t="s">
        <v>27</v>
      </c>
      <c r="B5" s="44"/>
      <c r="C5" s="44"/>
      <c r="D5" s="44"/>
      <c r="E5" s="44"/>
      <c r="F5" s="44"/>
    </row>
    <row r="6" spans="1:9" ht="12.75">
      <c r="A6" s="10" t="s">
        <v>7</v>
      </c>
      <c r="B6" s="11" t="s">
        <v>21</v>
      </c>
      <c r="C6" s="22" t="s">
        <v>16</v>
      </c>
      <c r="D6" s="23">
        <v>15</v>
      </c>
      <c r="E6" s="30">
        <v>750</v>
      </c>
      <c r="F6" s="24">
        <f aca="true" t="shared" si="0" ref="F6:F11">D6*E6</f>
        <v>11250</v>
      </c>
      <c r="H6" s="34"/>
      <c r="I6" s="35"/>
    </row>
    <row r="7" spans="1:9" ht="15.75">
      <c r="A7" s="10" t="s">
        <v>8</v>
      </c>
      <c r="B7" s="11" t="s">
        <v>22</v>
      </c>
      <c r="C7" s="22" t="s">
        <v>25</v>
      </c>
      <c r="D7" s="23">
        <v>1.5</v>
      </c>
      <c r="E7" s="30">
        <v>7250</v>
      </c>
      <c r="F7" s="24">
        <f t="shared" si="0"/>
        <v>10875</v>
      </c>
      <c r="H7" s="34"/>
      <c r="I7" s="35"/>
    </row>
    <row r="8" spans="1:9" ht="15.75">
      <c r="A8" s="10" t="s">
        <v>9</v>
      </c>
      <c r="B8" s="31" t="s">
        <v>45</v>
      </c>
      <c r="C8" s="22" t="s">
        <v>25</v>
      </c>
      <c r="D8" s="23">
        <v>9.5</v>
      </c>
      <c r="E8" s="30">
        <v>200</v>
      </c>
      <c r="F8" s="24">
        <f t="shared" si="0"/>
        <v>1900</v>
      </c>
      <c r="H8" s="34"/>
      <c r="I8" s="35"/>
    </row>
    <row r="9" spans="1:9" ht="12.75">
      <c r="A9" s="10" t="s">
        <v>10</v>
      </c>
      <c r="B9" s="31" t="s">
        <v>41</v>
      </c>
      <c r="C9" s="22" t="s">
        <v>12</v>
      </c>
      <c r="D9" s="23">
        <v>2</v>
      </c>
      <c r="E9" s="30">
        <v>23000</v>
      </c>
      <c r="F9" s="24">
        <f t="shared" si="0"/>
        <v>46000</v>
      </c>
      <c r="H9" s="34"/>
      <c r="I9" s="35"/>
    </row>
    <row r="10" spans="1:9" ht="15.75">
      <c r="A10" s="10" t="s">
        <v>17</v>
      </c>
      <c r="B10" s="31" t="s">
        <v>23</v>
      </c>
      <c r="C10" s="22" t="s">
        <v>25</v>
      </c>
      <c r="D10" s="23">
        <v>37</v>
      </c>
      <c r="E10" s="30">
        <v>70000</v>
      </c>
      <c r="F10" s="24">
        <f t="shared" si="0"/>
        <v>2590000</v>
      </c>
      <c r="H10" s="36"/>
      <c r="I10" s="36"/>
    </row>
    <row r="11" spans="1:6" ht="15.75">
      <c r="A11" s="10" t="s">
        <v>18</v>
      </c>
      <c r="B11" s="31" t="s">
        <v>42</v>
      </c>
      <c r="C11" s="22" t="s">
        <v>24</v>
      </c>
      <c r="D11" s="23">
        <v>190</v>
      </c>
      <c r="E11" s="30">
        <v>660</v>
      </c>
      <c r="F11" s="24">
        <f t="shared" si="0"/>
        <v>125400</v>
      </c>
    </row>
    <row r="12" ht="3.75" customHeight="1" thickBot="1"/>
    <row r="13" spans="3:6" ht="15">
      <c r="C13" s="45" t="s">
        <v>11</v>
      </c>
      <c r="D13" s="46"/>
      <c r="E13" s="47"/>
      <c r="F13" s="25">
        <f>SUM(F6:F12)</f>
        <v>2785425</v>
      </c>
    </row>
    <row r="14" spans="3:6" ht="15">
      <c r="C14" s="48" t="s">
        <v>15</v>
      </c>
      <c r="D14" s="49"/>
      <c r="E14" s="50"/>
      <c r="F14" s="26">
        <f>F13*27%</f>
        <v>752064.75</v>
      </c>
    </row>
    <row r="15" spans="3:6" ht="15.75" thickBot="1">
      <c r="C15" s="37" t="s">
        <v>6</v>
      </c>
      <c r="D15" s="38"/>
      <c r="E15" s="39"/>
      <c r="F15" s="27">
        <f>F13+F14</f>
        <v>3537489.75</v>
      </c>
    </row>
    <row r="16" spans="3:6" ht="15">
      <c r="C16" s="33"/>
      <c r="D16" s="28"/>
      <c r="E16" s="28"/>
      <c r="F16" s="29"/>
    </row>
    <row r="17" spans="1:6" ht="12.75">
      <c r="A17" s="44" t="s">
        <v>29</v>
      </c>
      <c r="B17" s="44"/>
      <c r="C17" s="44"/>
      <c r="D17" s="44"/>
      <c r="E17" s="44"/>
      <c r="F17" s="44"/>
    </row>
    <row r="18" spans="1:6" ht="12.75">
      <c r="A18" s="10" t="s">
        <v>7</v>
      </c>
      <c r="B18" s="11" t="s">
        <v>21</v>
      </c>
      <c r="C18" s="22" t="s">
        <v>16</v>
      </c>
      <c r="D18" s="23">
        <v>15</v>
      </c>
      <c r="E18" s="30">
        <v>750</v>
      </c>
      <c r="F18" s="24">
        <f>D18*E18</f>
        <v>11250</v>
      </c>
    </row>
    <row r="19" spans="1:6" ht="15.75">
      <c r="A19" s="10" t="s">
        <v>8</v>
      </c>
      <c r="B19" s="11" t="s">
        <v>22</v>
      </c>
      <c r="C19" s="22" t="s">
        <v>25</v>
      </c>
      <c r="D19" s="23">
        <v>1.5</v>
      </c>
      <c r="E19" s="30">
        <v>7250</v>
      </c>
      <c r="F19" s="24">
        <f aca="true" t="shared" si="1" ref="F19:F25">D19*E19</f>
        <v>10875</v>
      </c>
    </row>
    <row r="20" spans="1:6" ht="15.75">
      <c r="A20" s="10" t="s">
        <v>9</v>
      </c>
      <c r="B20" s="31" t="s">
        <v>33</v>
      </c>
      <c r="C20" s="22" t="s">
        <v>25</v>
      </c>
      <c r="D20" s="23">
        <v>18</v>
      </c>
      <c r="E20" s="30">
        <v>200</v>
      </c>
      <c r="F20" s="24">
        <f t="shared" si="1"/>
        <v>3600</v>
      </c>
    </row>
    <row r="21" spans="1:6" ht="12.75">
      <c r="A21" s="10" t="s">
        <v>10</v>
      </c>
      <c r="B21" s="31" t="s">
        <v>43</v>
      </c>
      <c r="C21" s="22" t="s">
        <v>12</v>
      </c>
      <c r="D21" s="23">
        <v>5</v>
      </c>
      <c r="E21" s="30">
        <v>28000</v>
      </c>
      <c r="F21" s="24">
        <f t="shared" si="1"/>
        <v>140000</v>
      </c>
    </row>
    <row r="22" spans="1:6" ht="12.75">
      <c r="A22" s="10" t="s">
        <v>13</v>
      </c>
      <c r="B22" s="31" t="s">
        <v>38</v>
      </c>
      <c r="C22" s="22" t="s">
        <v>32</v>
      </c>
      <c r="D22" s="23">
        <v>12.6</v>
      </c>
      <c r="E22" s="30">
        <v>5500</v>
      </c>
      <c r="F22" s="24">
        <f t="shared" si="1"/>
        <v>69300</v>
      </c>
    </row>
    <row r="23" spans="1:6" ht="12.75">
      <c r="A23" s="10" t="s">
        <v>14</v>
      </c>
      <c r="B23" s="31" t="s">
        <v>37</v>
      </c>
      <c r="C23" s="22" t="s">
        <v>32</v>
      </c>
      <c r="D23" s="23">
        <v>34.02</v>
      </c>
      <c r="E23" s="30">
        <v>70000</v>
      </c>
      <c r="F23" s="24">
        <f t="shared" si="1"/>
        <v>2381400</v>
      </c>
    </row>
    <row r="24" spans="1:6" ht="15.75">
      <c r="A24" s="10" t="s">
        <v>17</v>
      </c>
      <c r="B24" s="31" t="s">
        <v>36</v>
      </c>
      <c r="C24" s="22" t="s">
        <v>25</v>
      </c>
      <c r="D24" s="23">
        <v>45.36</v>
      </c>
      <c r="E24" s="30">
        <v>70000</v>
      </c>
      <c r="F24" s="24">
        <f t="shared" si="1"/>
        <v>3175200</v>
      </c>
    </row>
    <row r="25" spans="1:6" ht="15.75">
      <c r="A25" s="10" t="s">
        <v>18</v>
      </c>
      <c r="B25" s="31" t="s">
        <v>42</v>
      </c>
      <c r="C25" s="22" t="s">
        <v>24</v>
      </c>
      <c r="D25" s="23">
        <v>360</v>
      </c>
      <c r="E25" s="30">
        <v>660</v>
      </c>
      <c r="F25" s="24">
        <f t="shared" si="1"/>
        <v>237600</v>
      </c>
    </row>
    <row r="26" ht="3.75" customHeight="1" thickBot="1"/>
    <row r="27" spans="3:6" ht="15">
      <c r="C27" s="45" t="s">
        <v>11</v>
      </c>
      <c r="D27" s="46"/>
      <c r="E27" s="47"/>
      <c r="F27" s="25">
        <f>SUM(F18:F26)</f>
        <v>6029225</v>
      </c>
    </row>
    <row r="28" spans="3:6" ht="15">
      <c r="C28" s="48" t="s">
        <v>15</v>
      </c>
      <c r="D28" s="49"/>
      <c r="E28" s="50"/>
      <c r="F28" s="26">
        <f>F27*27%</f>
        <v>1627890.75</v>
      </c>
    </row>
    <row r="29" spans="3:6" ht="15.75" thickBot="1">
      <c r="C29" s="37" t="s">
        <v>6</v>
      </c>
      <c r="D29" s="38"/>
      <c r="E29" s="39"/>
      <c r="F29" s="27">
        <f>F27+F28</f>
        <v>7657115.75</v>
      </c>
    </row>
    <row r="30" spans="3:6" ht="15">
      <c r="C30" s="33"/>
      <c r="D30" s="28"/>
      <c r="E30" s="28"/>
      <c r="F30" s="29"/>
    </row>
    <row r="31" spans="1:6" ht="12.75">
      <c r="A31" s="44" t="s">
        <v>30</v>
      </c>
      <c r="B31" s="44"/>
      <c r="C31" s="44"/>
      <c r="D31" s="44"/>
      <c r="E31" s="44"/>
      <c r="F31" s="44"/>
    </row>
    <row r="32" spans="1:6" ht="12.75">
      <c r="A32" s="10" t="s">
        <v>7</v>
      </c>
      <c r="B32" s="11" t="s">
        <v>21</v>
      </c>
      <c r="C32" s="22" t="s">
        <v>16</v>
      </c>
      <c r="D32" s="23">
        <v>15</v>
      </c>
      <c r="E32" s="30">
        <v>750</v>
      </c>
      <c r="F32" s="24">
        <f>D32*E32</f>
        <v>11250</v>
      </c>
    </row>
    <row r="33" spans="1:6" ht="15.75">
      <c r="A33" s="10" t="s">
        <v>8</v>
      </c>
      <c r="B33" s="11" t="s">
        <v>22</v>
      </c>
      <c r="C33" s="22" t="s">
        <v>25</v>
      </c>
      <c r="D33" s="23">
        <v>1.5</v>
      </c>
      <c r="E33" s="30">
        <v>7250</v>
      </c>
      <c r="F33" s="24">
        <f aca="true" t="shared" si="2" ref="F33:F38">D33*E33</f>
        <v>10875</v>
      </c>
    </row>
    <row r="34" spans="1:6" ht="15.75">
      <c r="A34" s="10" t="s">
        <v>9</v>
      </c>
      <c r="B34" s="31" t="s">
        <v>33</v>
      </c>
      <c r="C34" s="22" t="s">
        <v>25</v>
      </c>
      <c r="D34" s="23">
        <v>20.5</v>
      </c>
      <c r="E34" s="30">
        <v>200</v>
      </c>
      <c r="F34" s="24">
        <f t="shared" si="2"/>
        <v>4100</v>
      </c>
    </row>
    <row r="35" spans="1:6" ht="12.75">
      <c r="A35" s="10" t="s">
        <v>10</v>
      </c>
      <c r="B35" s="31" t="s">
        <v>41</v>
      </c>
      <c r="C35" s="22" t="s">
        <v>12</v>
      </c>
      <c r="D35" s="23">
        <v>6</v>
      </c>
      <c r="E35" s="30">
        <v>23000</v>
      </c>
      <c r="F35" s="24">
        <f t="shared" si="2"/>
        <v>138000</v>
      </c>
    </row>
    <row r="36" spans="1:6" ht="15.75">
      <c r="A36" s="10" t="s">
        <v>13</v>
      </c>
      <c r="B36" s="31" t="s">
        <v>34</v>
      </c>
      <c r="C36" s="22" t="s">
        <v>25</v>
      </c>
      <c r="D36" s="23">
        <v>77.49</v>
      </c>
      <c r="E36" s="30">
        <v>70000</v>
      </c>
      <c r="F36" s="24">
        <f t="shared" si="2"/>
        <v>5424300</v>
      </c>
    </row>
    <row r="37" spans="1:6" ht="15.75">
      <c r="A37" s="10" t="s">
        <v>14</v>
      </c>
      <c r="B37" s="31" t="s">
        <v>35</v>
      </c>
      <c r="C37" s="22" t="s">
        <v>25</v>
      </c>
      <c r="D37" s="23">
        <v>19</v>
      </c>
      <c r="E37" s="30">
        <v>23000</v>
      </c>
      <c r="F37" s="24">
        <f t="shared" si="2"/>
        <v>437000</v>
      </c>
    </row>
    <row r="38" spans="1:6" ht="15.75">
      <c r="A38" s="10" t="s">
        <v>19</v>
      </c>
      <c r="B38" s="31" t="s">
        <v>42</v>
      </c>
      <c r="C38" s="22" t="s">
        <v>24</v>
      </c>
      <c r="D38" s="23">
        <v>410</v>
      </c>
      <c r="E38" s="30">
        <v>660</v>
      </c>
      <c r="F38" s="24">
        <f t="shared" si="2"/>
        <v>270600</v>
      </c>
    </row>
    <row r="39" ht="8.25" customHeight="1" thickBot="1"/>
    <row r="40" spans="3:6" ht="15">
      <c r="C40" s="45" t="s">
        <v>11</v>
      </c>
      <c r="D40" s="46"/>
      <c r="E40" s="47"/>
      <c r="F40" s="25">
        <f>SUM(F32:F39)</f>
        <v>6296125</v>
      </c>
    </row>
    <row r="41" spans="3:6" ht="15">
      <c r="C41" s="48" t="s">
        <v>15</v>
      </c>
      <c r="D41" s="49"/>
      <c r="E41" s="50"/>
      <c r="F41" s="26">
        <f>F40*27%</f>
        <v>1699953.75</v>
      </c>
    </row>
    <row r="42" spans="3:6" ht="15.75" thickBot="1">
      <c r="C42" s="37" t="s">
        <v>6</v>
      </c>
      <c r="D42" s="38"/>
      <c r="E42" s="39"/>
      <c r="F42" s="27">
        <f>F40+F41</f>
        <v>7996078.75</v>
      </c>
    </row>
    <row r="43" spans="3:6" ht="15">
      <c r="C43" s="33"/>
      <c r="D43" s="28"/>
      <c r="E43" s="28"/>
      <c r="F43" s="29"/>
    </row>
    <row r="44" spans="1:6" ht="12.75">
      <c r="A44" s="44" t="s">
        <v>31</v>
      </c>
      <c r="B44" s="44"/>
      <c r="C44" s="44"/>
      <c r="D44" s="44"/>
      <c r="E44" s="44"/>
      <c r="F44" s="44"/>
    </row>
    <row r="45" spans="1:6" ht="12.75">
      <c r="A45" s="10" t="s">
        <v>7</v>
      </c>
      <c r="B45" s="11" t="s">
        <v>21</v>
      </c>
      <c r="C45" s="22" t="s">
        <v>16</v>
      </c>
      <c r="D45" s="23">
        <v>15</v>
      </c>
      <c r="E45" s="30">
        <v>750</v>
      </c>
      <c r="F45" s="24">
        <f>D45*E45</f>
        <v>11250</v>
      </c>
    </row>
    <row r="46" spans="1:6" ht="15.75">
      <c r="A46" s="10" t="s">
        <v>8</v>
      </c>
      <c r="B46" s="11" t="s">
        <v>22</v>
      </c>
      <c r="C46" s="22" t="s">
        <v>25</v>
      </c>
      <c r="D46" s="23">
        <v>1.5</v>
      </c>
      <c r="E46" s="30">
        <v>7250</v>
      </c>
      <c r="F46" s="24">
        <f aca="true" t="shared" si="3" ref="F46:F52">D46*E46</f>
        <v>10875</v>
      </c>
    </row>
    <row r="47" spans="1:6" ht="15.75">
      <c r="A47" s="10" t="s">
        <v>9</v>
      </c>
      <c r="B47" s="31" t="s">
        <v>39</v>
      </c>
      <c r="C47" s="22" t="s">
        <v>24</v>
      </c>
      <c r="D47" s="23">
        <v>390</v>
      </c>
      <c r="E47" s="30">
        <v>200</v>
      </c>
      <c r="F47" s="24">
        <f t="shared" si="3"/>
        <v>78000</v>
      </c>
    </row>
    <row r="48" spans="1:6" ht="12.75">
      <c r="A48" s="10" t="s">
        <v>10</v>
      </c>
      <c r="B48" s="31" t="s">
        <v>40</v>
      </c>
      <c r="C48" s="22" t="s">
        <v>32</v>
      </c>
      <c r="D48" s="23">
        <v>19.5</v>
      </c>
      <c r="E48" s="30">
        <v>3000</v>
      </c>
      <c r="F48" s="24">
        <f t="shared" si="3"/>
        <v>58500</v>
      </c>
    </row>
    <row r="49" spans="1:6" ht="12.75">
      <c r="A49" s="10" t="s">
        <v>13</v>
      </c>
      <c r="B49" s="31" t="s">
        <v>44</v>
      </c>
      <c r="C49" s="22" t="s">
        <v>12</v>
      </c>
      <c r="D49" s="23">
        <v>5</v>
      </c>
      <c r="E49" s="30">
        <v>28000</v>
      </c>
      <c r="F49" s="24">
        <f t="shared" si="3"/>
        <v>140000</v>
      </c>
    </row>
    <row r="50" spans="1:6" ht="15.75">
      <c r="A50" s="10" t="s">
        <v>14</v>
      </c>
      <c r="B50" s="31" t="s">
        <v>34</v>
      </c>
      <c r="C50" s="22" t="s">
        <v>25</v>
      </c>
      <c r="D50" s="23">
        <v>51</v>
      </c>
      <c r="E50" s="30">
        <v>69000</v>
      </c>
      <c r="F50" s="24">
        <f t="shared" si="3"/>
        <v>3519000</v>
      </c>
    </row>
    <row r="51" spans="1:6" ht="15.75">
      <c r="A51" s="10" t="s">
        <v>17</v>
      </c>
      <c r="B51" s="31" t="s">
        <v>38</v>
      </c>
      <c r="C51" s="22" t="s">
        <v>25</v>
      </c>
      <c r="D51" s="23">
        <v>58</v>
      </c>
      <c r="E51" s="30">
        <v>5500</v>
      </c>
      <c r="F51" s="24">
        <f t="shared" si="3"/>
        <v>319000</v>
      </c>
    </row>
    <row r="52" spans="1:6" ht="15.75">
      <c r="A52" s="10" t="s">
        <v>18</v>
      </c>
      <c r="B52" s="31" t="s">
        <v>42</v>
      </c>
      <c r="C52" s="22" t="s">
        <v>24</v>
      </c>
      <c r="D52" s="23">
        <v>270</v>
      </c>
      <c r="E52" s="30">
        <v>660</v>
      </c>
      <c r="F52" s="24">
        <f t="shared" si="3"/>
        <v>178200</v>
      </c>
    </row>
    <row r="53" ht="3.75" customHeight="1" thickBot="1"/>
    <row r="54" spans="3:6" ht="15">
      <c r="C54" s="45" t="s">
        <v>11</v>
      </c>
      <c r="D54" s="46"/>
      <c r="E54" s="47"/>
      <c r="F54" s="25">
        <f>SUM(F45:F53)</f>
        <v>4314825</v>
      </c>
    </row>
    <row r="55" spans="3:6" ht="15">
      <c r="C55" s="48" t="s">
        <v>15</v>
      </c>
      <c r="D55" s="49"/>
      <c r="E55" s="50"/>
      <c r="F55" s="26">
        <f>F54*27%</f>
        <v>1165002.75</v>
      </c>
    </row>
    <row r="56" spans="3:6" ht="15.75" thickBot="1">
      <c r="C56" s="37" t="s">
        <v>6</v>
      </c>
      <c r="D56" s="38"/>
      <c r="E56" s="39"/>
      <c r="F56" s="27">
        <f>F54+F55</f>
        <v>5479827.75</v>
      </c>
    </row>
    <row r="58" spans="1:8" ht="15.75">
      <c r="A58" s="40" t="s">
        <v>28</v>
      </c>
      <c r="B58" s="41"/>
      <c r="C58" s="41"/>
      <c r="D58" s="41"/>
      <c r="E58" s="42"/>
      <c r="F58" s="18">
        <f>F54+F40+F27+F13</f>
        <v>19425600</v>
      </c>
      <c r="H58" s="19"/>
    </row>
    <row r="59" spans="1:7" ht="15.75">
      <c r="A59" s="43" t="s">
        <v>20</v>
      </c>
      <c r="B59" s="43"/>
      <c r="C59" s="43"/>
      <c r="D59" s="43"/>
      <c r="E59" s="43"/>
      <c r="F59" s="18">
        <f>F58*0.27</f>
        <v>5244912</v>
      </c>
      <c r="G59" s="1">
        <v>5244913</v>
      </c>
    </row>
    <row r="60" spans="1:7" ht="15.75">
      <c r="A60" s="43" t="s">
        <v>6</v>
      </c>
      <c r="B60" s="43"/>
      <c r="C60" s="43"/>
      <c r="D60" s="43"/>
      <c r="E60" s="43"/>
      <c r="F60" s="18">
        <f>F58+F59</f>
        <v>24670512</v>
      </c>
      <c r="G60" s="1">
        <v>24670513</v>
      </c>
    </row>
    <row r="62" ht="3.75" customHeight="1"/>
    <row r="73" ht="3.75" customHeight="1"/>
    <row r="89" ht="4.5" customHeight="1"/>
    <row r="100" ht="16.5" customHeight="1"/>
    <row r="119" ht="17.25" customHeight="1"/>
    <row r="128" ht="24.75" customHeight="1"/>
    <row r="129" spans="9:12" ht="26.25" customHeight="1">
      <c r="I129" s="20"/>
      <c r="L129" s="21"/>
    </row>
    <row r="130" ht="26.25" customHeight="1"/>
    <row r="131" ht="26.25" customHeight="1"/>
    <row r="134" ht="4.5" customHeight="1"/>
  </sheetData>
  <sheetProtection/>
  <mergeCells count="20">
    <mergeCell ref="C54:E54"/>
    <mergeCell ref="C55:E55"/>
    <mergeCell ref="A1:F1"/>
    <mergeCell ref="A5:F5"/>
    <mergeCell ref="C13:E13"/>
    <mergeCell ref="A17:F17"/>
    <mergeCell ref="C27:E27"/>
    <mergeCell ref="C28:E28"/>
    <mergeCell ref="C14:E14"/>
    <mergeCell ref="C15:E15"/>
    <mergeCell ref="C56:E56"/>
    <mergeCell ref="A58:E58"/>
    <mergeCell ref="A60:E60"/>
    <mergeCell ref="A59:E59"/>
    <mergeCell ref="C29:E29"/>
    <mergeCell ref="A31:F31"/>
    <mergeCell ref="C40:E40"/>
    <mergeCell ref="C41:E41"/>
    <mergeCell ref="C42:E42"/>
    <mergeCell ref="A44:F44"/>
  </mergeCells>
  <printOptions horizontalCentered="1"/>
  <pageMargins left="0.3937007874015748" right="0.3937007874015748" top="0.3937007874015748" bottom="0.41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penzugy-3</cp:lastModifiedBy>
  <cp:lastPrinted>2015-06-30T10:01:23Z</cp:lastPrinted>
  <dcterms:created xsi:type="dcterms:W3CDTF">2003-03-21T20:26:54Z</dcterms:created>
  <dcterms:modified xsi:type="dcterms:W3CDTF">2016-05-31T11:33:22Z</dcterms:modified>
  <cp:category/>
  <cp:version/>
  <cp:contentType/>
  <cp:contentStatus/>
</cp:coreProperties>
</file>